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75" tabRatio="794"/>
  </bookViews>
  <sheets>
    <sheet name="2025年第二批指标分配明细表" sheetId="75" r:id="rId1"/>
  </sheets>
  <definedNames>
    <definedName name="_xlnm._FilterDatabase" localSheetId="0" hidden="1">'2025年第二批指标分配明细表'!$A$6:$K$146</definedName>
    <definedName name="_xlnm.Print_Area" localSheetId="0">'2025年第二批指标分配明细表'!$A$1:$K$146</definedName>
    <definedName name="_xlnm.Print_Titles" localSheetId="0">'2025年第二批指标分配明细表'!$2:$5</definedName>
  </definedNames>
  <calcPr calcId="1445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1" i="75" l="1"/>
  <c r="F121" i="75"/>
  <c r="C121" i="75"/>
  <c r="C122" i="75"/>
  <c r="C146" i="75"/>
  <c r="C145" i="75"/>
  <c r="C144" i="75"/>
  <c r="C143" i="75"/>
  <c r="C142" i="75"/>
  <c r="C141" i="75"/>
  <c r="C140" i="75"/>
  <c r="J139" i="75"/>
  <c r="I139" i="75"/>
  <c r="H139" i="75"/>
  <c r="G139" i="75"/>
  <c r="F139" i="75"/>
  <c r="E139" i="75"/>
  <c r="D139" i="75"/>
  <c r="C139" i="75"/>
  <c r="C138" i="75"/>
  <c r="C137" i="75"/>
  <c r="C136" i="75"/>
  <c r="C135" i="75"/>
  <c r="C134" i="75"/>
  <c r="C133" i="75"/>
  <c r="C132" i="75"/>
  <c r="C131" i="75"/>
  <c r="C130" i="75"/>
  <c r="C129" i="75"/>
  <c r="E128" i="75"/>
  <c r="C128" i="75"/>
  <c r="J127" i="75"/>
  <c r="I127" i="75"/>
  <c r="H127" i="75"/>
  <c r="G127" i="75"/>
  <c r="F127" i="75"/>
  <c r="E127" i="75"/>
  <c r="D127" i="75"/>
  <c r="C127" i="75"/>
  <c r="C126" i="75"/>
  <c r="C125" i="75"/>
  <c r="C123" i="75"/>
  <c r="C124" i="75"/>
  <c r="I121" i="75"/>
  <c r="H121" i="75"/>
  <c r="G121" i="75"/>
  <c r="E121" i="75"/>
  <c r="D121" i="75"/>
  <c r="C120" i="75"/>
  <c r="C119" i="75"/>
  <c r="C118" i="75"/>
  <c r="C117" i="75"/>
  <c r="J112" i="75"/>
  <c r="I112" i="75"/>
  <c r="H112" i="75"/>
  <c r="G112" i="75"/>
  <c r="F112" i="75"/>
  <c r="E112" i="75"/>
  <c r="D112" i="75"/>
  <c r="C112" i="75"/>
  <c r="J111" i="75"/>
  <c r="I111" i="75"/>
  <c r="H111" i="75"/>
  <c r="G111" i="75"/>
  <c r="F111" i="75"/>
  <c r="E111" i="75"/>
  <c r="C111" i="75"/>
  <c r="C110" i="75"/>
  <c r="C109" i="75"/>
  <c r="C108" i="75"/>
  <c r="C107" i="75"/>
  <c r="C106" i="75"/>
  <c r="C105" i="75"/>
  <c r="C104" i="75"/>
  <c r="C103" i="75"/>
  <c r="J102" i="75"/>
  <c r="I102" i="75"/>
  <c r="H102" i="75"/>
  <c r="G102" i="75"/>
  <c r="F102" i="75"/>
  <c r="E102" i="75"/>
  <c r="D102" i="75"/>
  <c r="C102" i="75"/>
  <c r="J101" i="75"/>
  <c r="I101" i="75"/>
  <c r="H101" i="75"/>
  <c r="G101" i="75"/>
  <c r="F101" i="75"/>
  <c r="E101" i="75"/>
  <c r="D101" i="75"/>
  <c r="C101" i="75"/>
  <c r="C100" i="75"/>
  <c r="C98" i="75"/>
  <c r="C97" i="75"/>
  <c r="C96" i="75"/>
  <c r="J95" i="75"/>
  <c r="I95" i="75"/>
  <c r="H95" i="75"/>
  <c r="G95" i="75"/>
  <c r="F95" i="75"/>
  <c r="E95" i="75"/>
  <c r="D95" i="75"/>
  <c r="C95" i="75"/>
  <c r="C94" i="75"/>
  <c r="C93" i="75"/>
  <c r="C92" i="75"/>
  <c r="C91" i="75"/>
  <c r="C90" i="75"/>
  <c r="J89" i="75"/>
  <c r="I89" i="75"/>
  <c r="H89" i="75"/>
  <c r="G89" i="75"/>
  <c r="F89" i="75"/>
  <c r="E89" i="75"/>
  <c r="C89" i="75"/>
  <c r="J88" i="75"/>
  <c r="I88" i="75"/>
  <c r="H88" i="75"/>
  <c r="G88" i="75"/>
  <c r="F88" i="75"/>
  <c r="E88" i="75"/>
  <c r="D88" i="75"/>
  <c r="C88" i="75"/>
  <c r="C87" i="75"/>
  <c r="C86" i="75"/>
  <c r="C85" i="75"/>
  <c r="C84" i="75"/>
  <c r="C83" i="75"/>
  <c r="J82" i="75"/>
  <c r="I82" i="75"/>
  <c r="H82" i="75"/>
  <c r="G82" i="75"/>
  <c r="F82" i="75"/>
  <c r="E82" i="75"/>
  <c r="D82" i="75"/>
  <c r="C82" i="75"/>
  <c r="J81" i="75"/>
  <c r="I81" i="75"/>
  <c r="H81" i="75"/>
  <c r="G81" i="75"/>
  <c r="F81" i="75"/>
  <c r="E81" i="75"/>
  <c r="D81" i="75"/>
  <c r="C81" i="75"/>
  <c r="C80" i="75"/>
  <c r="C79" i="75"/>
  <c r="C78" i="75"/>
  <c r="J77" i="75"/>
  <c r="I77" i="75"/>
  <c r="H77" i="75"/>
  <c r="G77" i="75"/>
  <c r="F77" i="75"/>
  <c r="E77" i="75"/>
  <c r="D77" i="75"/>
  <c r="C77" i="75"/>
  <c r="C76" i="75"/>
  <c r="C75" i="75"/>
  <c r="C74" i="75"/>
  <c r="C73" i="75"/>
  <c r="C72" i="75"/>
  <c r="C71" i="75"/>
  <c r="C70" i="75"/>
  <c r="C69" i="75"/>
  <c r="J68" i="75"/>
  <c r="I68" i="75"/>
  <c r="H68" i="75"/>
  <c r="G68" i="75"/>
  <c r="F68" i="75"/>
  <c r="E68" i="75"/>
  <c r="D68" i="75"/>
  <c r="C68" i="75"/>
  <c r="J67" i="75"/>
  <c r="I67" i="75"/>
  <c r="H67" i="75"/>
  <c r="G67" i="75"/>
  <c r="F67" i="75"/>
  <c r="E67" i="75"/>
  <c r="D67" i="75"/>
  <c r="C67" i="75"/>
  <c r="C66" i="75"/>
  <c r="C65" i="75"/>
  <c r="C64" i="75"/>
  <c r="I63" i="75"/>
  <c r="C63" i="75"/>
  <c r="C62" i="75"/>
  <c r="C61" i="75"/>
  <c r="C60" i="75"/>
  <c r="C59" i="75"/>
  <c r="C58" i="75"/>
  <c r="C57" i="75"/>
  <c r="C56" i="75"/>
  <c r="J55" i="75"/>
  <c r="I55" i="75"/>
  <c r="H55" i="75"/>
  <c r="G55" i="75"/>
  <c r="F55" i="75"/>
  <c r="E55" i="75"/>
  <c r="D55" i="75"/>
  <c r="C55" i="75"/>
  <c r="J54" i="75"/>
  <c r="I54" i="75"/>
  <c r="H54" i="75"/>
  <c r="G54" i="75"/>
  <c r="F54" i="75"/>
  <c r="E54" i="75"/>
  <c r="D54" i="75"/>
  <c r="C54" i="75"/>
  <c r="C53" i="75"/>
  <c r="C52" i="75"/>
  <c r="C51" i="75"/>
  <c r="C50" i="75"/>
  <c r="C49" i="75"/>
  <c r="C48" i="75"/>
  <c r="C47" i="75"/>
  <c r="C46" i="75"/>
  <c r="J45" i="75"/>
  <c r="I45" i="75"/>
  <c r="H45" i="75"/>
  <c r="G45" i="75"/>
  <c r="F45" i="75"/>
  <c r="E45" i="75"/>
  <c r="D45" i="75"/>
  <c r="C45" i="75"/>
  <c r="J44" i="75"/>
  <c r="I44" i="75"/>
  <c r="H44" i="75"/>
  <c r="G44" i="75"/>
  <c r="F44" i="75"/>
  <c r="E44" i="75"/>
  <c r="D44" i="75"/>
  <c r="C44" i="75"/>
  <c r="C43" i="75"/>
  <c r="C42" i="75"/>
  <c r="C41" i="75"/>
  <c r="C40" i="75"/>
  <c r="C39" i="75"/>
  <c r="C38" i="75"/>
  <c r="C37" i="75"/>
  <c r="C36" i="75"/>
  <c r="C35" i="75"/>
  <c r="C34" i="75"/>
  <c r="C33" i="75"/>
  <c r="C32" i="75"/>
  <c r="C31" i="75"/>
  <c r="C29" i="75"/>
  <c r="J28" i="75"/>
  <c r="I28" i="75"/>
  <c r="H28" i="75"/>
  <c r="G28" i="75"/>
  <c r="F28" i="75"/>
  <c r="E28" i="75"/>
  <c r="D28" i="75"/>
  <c r="C28" i="75"/>
  <c r="J27" i="75"/>
  <c r="I27" i="75"/>
  <c r="H27" i="75"/>
  <c r="G27" i="75"/>
  <c r="F27" i="75"/>
  <c r="E27" i="75"/>
  <c r="D27" i="75"/>
  <c r="C27" i="75"/>
  <c r="C26" i="75"/>
  <c r="C25" i="75"/>
  <c r="C24" i="75"/>
  <c r="C23" i="75"/>
  <c r="C22" i="75"/>
  <c r="C21" i="75"/>
  <c r="C20" i="75"/>
  <c r="C19" i="75"/>
  <c r="C18" i="75"/>
  <c r="C17" i="75"/>
  <c r="C16" i="75"/>
  <c r="C15" i="75"/>
  <c r="C14" i="75"/>
  <c r="C13" i="75"/>
  <c r="C12" i="75"/>
  <c r="C11" i="75"/>
  <c r="C10" i="75"/>
  <c r="J9" i="75"/>
  <c r="I9" i="75"/>
  <c r="H9" i="75"/>
  <c r="G9" i="75"/>
  <c r="F9" i="75"/>
  <c r="E9" i="75"/>
  <c r="D9" i="75"/>
  <c r="C9" i="75"/>
  <c r="J8" i="75"/>
  <c r="I8" i="75"/>
  <c r="H8" i="75"/>
  <c r="G8" i="75"/>
  <c r="F8" i="75"/>
  <c r="E8" i="75"/>
  <c r="D8" i="75"/>
  <c r="C8" i="75"/>
  <c r="J7" i="75"/>
  <c r="I7" i="75"/>
  <c r="H7" i="75"/>
  <c r="G7" i="75"/>
  <c r="F7" i="75"/>
  <c r="E7" i="75"/>
  <c r="D7" i="75"/>
  <c r="C7" i="75"/>
  <c r="J6" i="75"/>
  <c r="I6" i="75"/>
  <c r="G6" i="75"/>
  <c r="F6" i="75"/>
  <c r="E6" i="75"/>
  <c r="D6" i="75"/>
  <c r="C6" i="75"/>
</calcChain>
</file>

<file path=xl/sharedStrings.xml><?xml version="1.0" encoding="utf-8"?>
<sst xmlns="http://schemas.openxmlformats.org/spreadsheetml/2006/main" count="370" uniqueCount="352">
  <si>
    <t>附件1</t>
  </si>
  <si>
    <t>2025年第二批中央水利发展资金分配明细表</t>
  </si>
  <si>
    <t>单位：万元</t>
  </si>
  <si>
    <t>单位编码（序号）</t>
  </si>
  <si>
    <t>市 、县（区）</t>
  </si>
  <si>
    <t>下达资金合计</t>
  </si>
  <si>
    <t>流域面积200—3000平方公里中小河流治理(列“2130319江河湖库水系综合整治”科目)</t>
  </si>
  <si>
    <t>任务清单</t>
  </si>
  <si>
    <t>全省合计</t>
  </si>
  <si>
    <t xml:space="preserve">一  </t>
  </si>
  <si>
    <t>市县合计</t>
  </si>
  <si>
    <t>0090099001</t>
  </si>
  <si>
    <t>哈尔滨市合计</t>
  </si>
  <si>
    <t>00900990011</t>
  </si>
  <si>
    <t>哈尔滨市财政局</t>
  </si>
  <si>
    <t>其中：市本级</t>
  </si>
  <si>
    <t>解决水质存在问题的工程14处。</t>
  </si>
  <si>
    <t>道里区财政局</t>
  </si>
  <si>
    <t>白蚁等害堤动物防治小型水库检查1座，白蚁等害堤动物防治堤防检查38.94公里；白蚁等害堤动物防治堤防治理0.3公里。</t>
  </si>
  <si>
    <t>道外区财政局</t>
  </si>
  <si>
    <t>白蚁等害堤动物防治小型水库检查1座，白蚁等害堤动物防治堤防检查56.6公里；用于新增改革面积4.85万亩。</t>
  </si>
  <si>
    <t>松北区财政局</t>
  </si>
  <si>
    <t>白蚁等害堤动物防治堤防检查85.52公里。</t>
  </si>
  <si>
    <t>香坊区财政局</t>
  </si>
  <si>
    <t>白蚁等害堤动物防治堤防检查7.37公里。</t>
  </si>
  <si>
    <t>呼兰区财政局</t>
  </si>
  <si>
    <t>解决水质存在问题的工程9处；白蚁等害堤动物防治堤防检查57.25公里；白蚁等害堤动物防治堤防治理0.58公里。</t>
  </si>
  <si>
    <t>阿城区财政局</t>
  </si>
  <si>
    <t>白蚁等害堤动物防治小型水库检查6座，白蚁等害堤动物防治堤防检查79.15公里。</t>
  </si>
  <si>
    <t>双城区财政局</t>
  </si>
  <si>
    <t>解决水质存在问题的工程17处；白蚁等害堤动物防治小型水库检查6座，白蚁等害堤动物防治堤防检查111.46公里；白蚁等害堤动物防治小型水库治理6座，白蚁等害堤动物防治堤防治理1.07公里；用于新增改革面积10.76万亩。</t>
  </si>
  <si>
    <t>00900990019002</t>
  </si>
  <si>
    <t>宾县财政局</t>
  </si>
  <si>
    <t>白蚁等害堤动物防治小型水库检查8座，白蚁等害堤动物防治堤防检查35.23公里。</t>
  </si>
  <si>
    <t>00900990019003</t>
  </si>
  <si>
    <t>方正县财政局</t>
  </si>
  <si>
    <t>解决水质存在问题的工程2处；白蚁等害堤动物防治小型水库检查12座，白蚁等害堤动物防治堤防检查28.62公里；用于2处灌区农业水价综合改革巩固提升。</t>
  </si>
  <si>
    <t>00900990019004</t>
  </si>
  <si>
    <t>依兰县财政局</t>
  </si>
  <si>
    <t>解决水质存在问题的工程10处；白蚁等害堤动物防治小型水库检查10座，白蚁等害堤动物防治堤防检查176.29公里。</t>
  </si>
  <si>
    <t>00900990019005</t>
  </si>
  <si>
    <t>巴彦县财政局</t>
  </si>
  <si>
    <t>解决水质存在问题的工程3处；白蚁等害堤动物防治小型水库检查6座，白蚁等害堤动物防治堤防检查128.73公里；白蚁等害堤动物防治堤防治理1.4公里；用于新增改革面积5.46万亩。</t>
  </si>
  <si>
    <t>00900990019006</t>
  </si>
  <si>
    <t>木兰县财政局</t>
  </si>
  <si>
    <t>解决水质存在问题的工程2处；白蚁等害堤动物防治小型水库检查9座，白蚁等害堤动物防治堤防检查36.16公里；用于3处灌区农业水价综合改革巩固提升。</t>
  </si>
  <si>
    <t>00900990019007</t>
  </si>
  <si>
    <t xml:space="preserve"> 通河县财政局</t>
  </si>
  <si>
    <t>解决水质存在问题的工程3处；白蚁等害堤动物防治小型水库检查14座，白蚁等害堤动物防治堤防检查131.17公里；白蚁等害堤动物防治小型水库治理14座；用于4处灌区农业水价综合改革巩固提升。</t>
  </si>
  <si>
    <t>00900990019008</t>
  </si>
  <si>
    <t>延寿县财政局</t>
  </si>
  <si>
    <t>白蚁等害堤动物防治小型水库检查30座，白蚁等害堤动物防治堤防检查52.14公里；白蚁等害堤动物防治小型水库治理22座，白蚁等害堤动物防治堤防治理0.09公里；用于4处灌区农业水价综合改革巩固提升。</t>
  </si>
  <si>
    <t>00900990019010</t>
  </si>
  <si>
    <t>五常市财政局</t>
  </si>
  <si>
    <t>解决水质存在问题的工程18处；白蚁等害堤动物防治小型水库检查35座，白蚁等害堤动物防治堤防检查111公里；白蚁等害堤动物防治小型水库治理35座，白蚁等害堤动物防治堤防治理1.1公里；农业水价综合改革中2341万元用于10处灌区农业水价综合改革巩固提升，21万元用于新增改革面积11.7万亩。</t>
  </si>
  <si>
    <t>00900990019011</t>
  </si>
  <si>
    <t>尚志市财政局</t>
  </si>
  <si>
    <t>解决水质存在问题的工程5处；白蚁等害堤动物防治小型水库检查58座，白蚁等害堤动物防治堤防检查53.35公里；其中，1176万元用于8处灌区农业水价综合改革巩固提升；2万元用于新增改革面积1.35万亩。</t>
  </si>
  <si>
    <t>0090099002</t>
  </si>
  <si>
    <t>齐齐哈尔市合计</t>
  </si>
  <si>
    <t>00900990021</t>
  </si>
  <si>
    <t>齐齐哈尔市财政局</t>
  </si>
  <si>
    <t>解决水质存在问题的工程2处；白蚁等害堤动物防治堤防检查33公里。</t>
  </si>
  <si>
    <t>龙沙区财政局</t>
  </si>
  <si>
    <t>用于新增改革面积1.34万亩。</t>
  </si>
  <si>
    <t>昂昂溪区财政局</t>
  </si>
  <si>
    <t>白蚁等害堤动物防治堤防检查32.65公里。</t>
  </si>
  <si>
    <t>富拉尔基区财政局</t>
  </si>
  <si>
    <t>白蚁等害堤动物防治堤防检查12.72公里。</t>
  </si>
  <si>
    <t>碾子山区财政局</t>
  </si>
  <si>
    <t>白蚁等害堤动物防治小型水库检查1座，白蚁等害堤动物防治堤防检查18.92公里。</t>
  </si>
  <si>
    <t>00900990029001</t>
  </si>
  <si>
    <t>龙江县财政局</t>
  </si>
  <si>
    <t>解决水质存在问题的工程5处；白蚁等害堤动物防治小型水库检查3座，白蚁等害堤动物防治堤防检查192.47公里；用于新增改革面积32.97万亩。</t>
  </si>
  <si>
    <t>00900990029002</t>
  </si>
  <si>
    <t>讷河市财政局</t>
  </si>
  <si>
    <t>解决水质存在问题的工程14处；白蚁等害堤动物防治小型水库检查4座，白蚁等害堤动物防治堤防检查111.31公里。</t>
  </si>
  <si>
    <t>00900990029003</t>
  </si>
  <si>
    <t>依安县财政局</t>
  </si>
  <si>
    <t>白蚁等害堤动物防治小型水库检查5座，白蚁等害堤动物防治堤防检查320.52公里；白蚁等害堤动物防治小型水库治理5座；用于新增改革面积11.31万亩。</t>
  </si>
  <si>
    <t>00900990029004</t>
  </si>
  <si>
    <t>泰来县财政局</t>
  </si>
  <si>
    <t>解决水质存在问题的工程5处；白蚁等害堤动物防治堤防检查186.25公里。</t>
  </si>
  <si>
    <t>00900990029005</t>
  </si>
  <si>
    <t>甘南县财政局</t>
  </si>
  <si>
    <t>解决水质存在问题的工程1处；白蚁等害堤动物防治小型水库检查9座，白蚁等害堤动物防治堤防检查252.14公里。</t>
  </si>
  <si>
    <t>00900990029006</t>
  </si>
  <si>
    <t>富裕县财政局</t>
  </si>
  <si>
    <t>解决水质存在问题的工程6处；白蚁等害堤动物防治堤防检查158.21公里。</t>
  </si>
  <si>
    <t>00900990029007</t>
  </si>
  <si>
    <t>克山县财政局</t>
  </si>
  <si>
    <t>解决水质存在问题的工程1处；白蚁等害堤动物防治小型水库检查13座，白蚁等害堤动物防治堤防检查136.31公里；白蚁等害堤动物防治小型水库治理3座。</t>
  </si>
  <si>
    <t>00900990029008</t>
  </si>
  <si>
    <t>克东县财政局</t>
  </si>
  <si>
    <t>白蚁等害堤动物防治小型水库检查9座，白蚁等害堤动物防治堤防检查106.54公里；白蚁等害堤动物防治小型水库治理9座。</t>
  </si>
  <si>
    <t>00900990029009</t>
  </si>
  <si>
    <t>拜泉县财政局</t>
  </si>
  <si>
    <t>解决水质存在问题的工程7处；白蚁等害堤动物防治小型水库检查29座，白蚁等害堤动物防治堤防检查102.21公里；白蚁等害堤动物防治小型水库治理17座；用于新增改革面积4.58万亩。</t>
  </si>
  <si>
    <t>00900990029015</t>
  </si>
  <si>
    <t>齐齐哈尔市梅里斯区财政局</t>
  </si>
  <si>
    <t>解决水质存在问题的工程4处；白蚁等害堤动物防治堤防检查237.06公里；用于新增改革面积16.49万亩。</t>
  </si>
  <si>
    <t>0090099003</t>
  </si>
  <si>
    <t>牡丹江市合计</t>
  </si>
  <si>
    <t>00900990031</t>
  </si>
  <si>
    <t>牡丹江市财政局</t>
  </si>
  <si>
    <t>解决水质存在问题的工程3处；用于新增改革面积17.05万亩。</t>
  </si>
  <si>
    <t>阳明区财政局</t>
  </si>
  <si>
    <t>解决水质存在问题的工程3处。</t>
  </si>
  <si>
    <t>00900990039001</t>
  </si>
  <si>
    <t>林口县财政局</t>
  </si>
  <si>
    <t>解决水质存在问题的工程10处；白蚁等害堤动物防治堤防检查14.41公里；用于新增改革面积1.31万亩。</t>
  </si>
  <si>
    <t>00900990039002</t>
  </si>
  <si>
    <t>穆棱市财政局</t>
  </si>
  <si>
    <t>解决水质存在问题的工程4处；白蚁等害堤动物防治堤防检查94.58公里。</t>
  </si>
  <si>
    <t>00900990039003</t>
  </si>
  <si>
    <t>东宁市财政局</t>
  </si>
  <si>
    <t>解决水质存在问题的工程6处；白蚁等害堤动物防治堤防检查54.52公里。</t>
  </si>
  <si>
    <t>00900990039004</t>
  </si>
  <si>
    <t>宁安市财政局</t>
  </si>
  <si>
    <t>解决水质存在问题的工程10处；白蚁等害堤动物防治堤防检查33.19公里；实施中型灌区节水改造项目1处（镜泊灌区）；其中，821万元用于1处灌区农业水价综合改革巩固提升；11万元用于新增改革面积5.96万亩。</t>
  </si>
  <si>
    <t>00900990039005</t>
  </si>
  <si>
    <t>海林市财政局</t>
  </si>
  <si>
    <t>解决水质存在问题的工程4处；白蚁等害堤动物防治堤防检查36.18公里。</t>
  </si>
  <si>
    <t>00900990039006</t>
  </si>
  <si>
    <t xml:space="preserve"> 绥芬河市财政局</t>
  </si>
  <si>
    <t>白蚁等害堤动物防治堤防检查41.68公里。</t>
  </si>
  <si>
    <t>0090099004</t>
  </si>
  <si>
    <t>佳木斯市合计</t>
  </si>
  <si>
    <t>00900990041</t>
  </si>
  <si>
    <t>佳木斯市财政局</t>
  </si>
  <si>
    <t>解决水质存在问题的工程1处。</t>
  </si>
  <si>
    <t>向阳区财政局</t>
  </si>
  <si>
    <t>白蚁等害堤动物防治堤防检查5.96公里；白蚁等害堤动物防治堤防治理0.68公里。</t>
  </si>
  <si>
    <t>前进区财政局</t>
  </si>
  <si>
    <t>白蚁等害堤动物防治堤防治理2.22公里。</t>
  </si>
  <si>
    <t>东风区财政局</t>
  </si>
  <si>
    <t>白蚁等害堤动物防治堤防检查22.67公里；白蚁等害堤动物防治堤防治理2.84公里。</t>
  </si>
  <si>
    <t>佳木斯郊区财政局</t>
  </si>
  <si>
    <t>解决水质存在问题的工程5处；白蚁等害堤动物防治小型水库检查2座，白蚁等害堤动物防治堤防检查111.62公里；白蚁等害堤动物防治小型水库治理2座，白蚁等害堤动物防治堤防治理13.95公里；用于新增改革面积2.46万亩。</t>
  </si>
  <si>
    <t>00900990049001</t>
  </si>
  <si>
    <t>桦南县财政局</t>
  </si>
  <si>
    <t>解决水质存在问题的工程8处；白蚁等害堤动物防治小型水库检查5座，白蚁等害堤动物防治堤防检查238.38公里；白蚁等害堤动物防治堤防治理15.23公里；用于新增改革面积2.77万亩。</t>
  </si>
  <si>
    <t>00900990049002</t>
  </si>
  <si>
    <t>桦川县财政局</t>
  </si>
  <si>
    <t>解决水质存在问题的工程4处；白蚁等害堤动物防治堤防检查192.4公里；白蚁等害堤动物防治堤防治理13.78公里；用于新增改革面积3.79万亩。</t>
  </si>
  <si>
    <t>00900990049003</t>
  </si>
  <si>
    <t>汤原县财政局</t>
  </si>
  <si>
    <t>解决水质存在问题的工程2处；白蚁等害堤动物防治小型水库检查7座，白蚁等害堤动物防治堤防检查141.23公里；白蚁等害堤动物防治小型水库治理2座，白蚁等害堤动物防治堤防治理8.76公里；农业水价综合改革中447万元用于汤原县深化农业用水权改革，13万元用于新增改革面积7.4万亩。</t>
  </si>
  <si>
    <t>00900990049004</t>
  </si>
  <si>
    <t>抚远市财政局</t>
  </si>
  <si>
    <t>白蚁等害堤动物防治堤防检查79.24公里。</t>
  </si>
  <si>
    <t>00900990049005</t>
  </si>
  <si>
    <t>富锦市财政局</t>
  </si>
  <si>
    <t>解决水质存在问题的工程8处；白蚁等害堤动物防治堤防检查302.8公里；白蚁等害堤动物防治堤防治理15.2公里。</t>
  </si>
  <si>
    <t>00900990049006</t>
  </si>
  <si>
    <t>同江市财政局</t>
  </si>
  <si>
    <t>解决水质存在问题的工程1处；白蚁等害堤动物防治堤防检查270.05公里。</t>
  </si>
  <si>
    <t>0090099005</t>
  </si>
  <si>
    <t>鸡西市合计</t>
  </si>
  <si>
    <t>00900990051</t>
  </si>
  <si>
    <t>鸡西市财政局</t>
  </si>
  <si>
    <t>白蚁等害堤动物防治小型水库检查1座。</t>
  </si>
  <si>
    <t>恒山区财政局</t>
  </si>
  <si>
    <t>滴道区财政局</t>
  </si>
  <si>
    <t>白蚁等害堤动物防治小型水库检查1座，白蚁等害堤动物防治堤防检查9.14公里。</t>
  </si>
  <si>
    <t>梨树区财政局</t>
  </si>
  <si>
    <t>麻山区财政局</t>
  </si>
  <si>
    <t>白蚁等害堤动物防治小型水库检查1座，白蚁等害堤动物防治堤防检查0.7公里。</t>
  </si>
  <si>
    <t>00900990059001</t>
  </si>
  <si>
    <t>鸡东县财政局</t>
  </si>
  <si>
    <t>解决水质存在问题的工程5处；白蚁等害堤动物防治小型水库检查10座，白蚁等害堤动物防治堤防检查75.83公里；用于新增改革面积18.72万亩。</t>
  </si>
  <si>
    <t>00900990059002</t>
  </si>
  <si>
    <t>密山市财政局</t>
  </si>
  <si>
    <t>解决水质存在问题的工程5处；白蚁等害堤动物防治小型水库检查14座，白蚁等害堤动物防治堤防检查209.71公里。白蚁等害堤动物防治小型水库治理9座，白蚁等害堤动物防治堤防治理0公里；用于新增改革面积48.13万亩。</t>
  </si>
  <si>
    <t>00900990059003</t>
  </si>
  <si>
    <t>虎林市财政局</t>
  </si>
  <si>
    <t>解决水质存在问题的工程4处；白蚁等害堤动物防治小型水库检查3座，白蚁等害堤动物防治堤防检查201.77公里，白蚁等害堤动物防治堤防治理0.2公里；用于新增改革面积4.2万亩。</t>
  </si>
  <si>
    <t>0090099006</t>
  </si>
  <si>
    <t>鹤岗市合计</t>
  </si>
  <si>
    <t>00900990061</t>
  </si>
  <si>
    <t>鹤岗市财政局</t>
  </si>
  <si>
    <t>解决水质存在问题的工程1处；白蚁等害堤动物防治小型水库检查8座。</t>
  </si>
  <si>
    <t>00900990069001</t>
  </si>
  <si>
    <t>萝北县财政局</t>
  </si>
  <si>
    <t>解决水质存在问题的工程1处；白蚁等害堤动物防治小型水库检查1座。</t>
  </si>
  <si>
    <t>00900990069002</t>
  </si>
  <si>
    <t>绥滨县财政局</t>
  </si>
  <si>
    <t>解决水质存在问题的工程3处；白蚁等害堤动物防治堤防检查85公里，白蚁等害堤动物防治堤防治理0.7公里；新建1处小型引调水工程；用于新增改革面积16.35万亩。</t>
  </si>
  <si>
    <t>0090099007</t>
  </si>
  <si>
    <r>
      <rPr>
        <b/>
        <sz val="10"/>
        <rFont val="宋体"/>
        <charset val="134"/>
      </rPr>
      <t xml:space="preserve"> </t>
    </r>
    <r>
      <rPr>
        <b/>
        <sz val="10"/>
        <rFont val="宋体"/>
        <charset val="134"/>
      </rPr>
      <t>双鸭山市合计</t>
    </r>
  </si>
  <si>
    <t>00900990071</t>
  </si>
  <si>
    <t>双鸭山市财政局</t>
  </si>
  <si>
    <t>岭东区财政局</t>
  </si>
  <si>
    <t>00900990079001</t>
  </si>
  <si>
    <t>集贤县财政局</t>
  </si>
  <si>
    <t>白蚁等害堤动物防治小型水库检查3座。</t>
  </si>
  <si>
    <t>00900990079002</t>
  </si>
  <si>
    <t>宝清县财政局</t>
  </si>
  <si>
    <t>解决水质存在问题的工程5处；白蚁等害堤动物防治小型水库检查2座；用于新增改革面积3.21万亩；建设幸福河湖1条。</t>
  </si>
  <si>
    <t>00900990079004</t>
  </si>
  <si>
    <t>饶河县财政局</t>
  </si>
  <si>
    <t>0090099008</t>
  </si>
  <si>
    <t>七台河市合计</t>
  </si>
  <si>
    <t>00900990081</t>
  </si>
  <si>
    <t xml:space="preserve"> 七台河市财政局</t>
  </si>
  <si>
    <t>解决水质存在问题的工程1处；白蚁等害堤动物防治小型水库检查1座；用于新增改革面积5.55万亩。</t>
  </si>
  <si>
    <t>新兴区财政局</t>
  </si>
  <si>
    <t>白蚁等害堤动物防治小型水库检查2座，白蚁等害堤动物防治堤防检查43.65公里。白蚁等害堤动物防治小型水库治理2座。</t>
  </si>
  <si>
    <t>桃山区财政局</t>
  </si>
  <si>
    <t>白蚁等害堤动物防治小型水库检查0座，白蚁等害堤动物防治堤防检查17.62公里。</t>
  </si>
  <si>
    <t>茄子河区财政局</t>
  </si>
  <si>
    <t>白蚁等害堤动物防治小型水库检查3座，白蚁等害堤动物防治堤防检查51.07公里。白蚁等害堤动物防治小型水库治理2座。</t>
  </si>
  <si>
    <t>00900990089001</t>
  </si>
  <si>
    <t xml:space="preserve"> 勃利县财政局</t>
  </si>
  <si>
    <t>解决水质存在问题的工程2处；白蚁等害堤动物防治小型水库检查9座，白蚁等害堤动物防治堤防检查114.36公里。白蚁等害堤动物防治小型水库治理9座；用于2处灌区农业水价综合改革巩固提升。</t>
  </si>
  <si>
    <t>0090099009</t>
  </si>
  <si>
    <t>黑河市合计</t>
  </si>
  <si>
    <t>00900990099006</t>
  </si>
  <si>
    <t>黑河市爱辉区财政局</t>
  </si>
  <si>
    <t>00900990099001</t>
  </si>
  <si>
    <t>北安市财政局</t>
  </si>
  <si>
    <t>解决水质存在问题的工程1处；白蚁等害堤动物防治小型水库检查16座，白蚁等害堤动物防治堤防检查107.3公里。白蚁等害堤动物防治小型水库治理16座，白蚁等害堤动物防治堤防治理0.05公里。</t>
  </si>
  <si>
    <t>00900990099002</t>
  </si>
  <si>
    <t>嫩江县财政局</t>
  </si>
  <si>
    <t>解决水质存在问题的工程3处；用于新增改革面积4.1万亩。</t>
  </si>
  <si>
    <t>00900990099004</t>
  </si>
  <si>
    <t>逊克县财政局</t>
  </si>
  <si>
    <t>用于新增改革面积1.2万亩。</t>
  </si>
  <si>
    <t>00900990099003</t>
  </si>
  <si>
    <t>五大连池市财政局</t>
  </si>
  <si>
    <t>解决水质存在问题的工程5处；白蚁等害堤动物防治堤防检查101.5公里。</t>
  </si>
  <si>
    <t>0090099010</t>
  </si>
  <si>
    <t>伊春市合计</t>
  </si>
  <si>
    <t>00900990101</t>
  </si>
  <si>
    <t>伊春市财政局</t>
  </si>
  <si>
    <t>其中：友好区财政局</t>
  </si>
  <si>
    <t>金林区财政局</t>
  </si>
  <si>
    <t>00900990109001</t>
  </si>
  <si>
    <t>铁力市财政局</t>
  </si>
  <si>
    <t>白蚁等害堤动物防治小型水库检查4座，白蚁等害堤动物防治堤防检查50.78公里；用于新增改革面积9.51万亩。</t>
  </si>
  <si>
    <t>00900990109002</t>
  </si>
  <si>
    <t>嘉荫县财政局</t>
  </si>
  <si>
    <t>白蚁等害堤动物防治堤防检查120.08公里。</t>
  </si>
  <si>
    <t>00900990109003</t>
  </si>
  <si>
    <t>汤旺县财政局</t>
  </si>
  <si>
    <t>白蚁等害堤动物防治小型水库检查1座，白蚁等害堤动物防治堤防检查12.99公里，白蚁等害堤动物防治堤防治理1.13公里。</t>
  </si>
  <si>
    <t>00900990109004</t>
  </si>
  <si>
    <t>丰林县财政局</t>
  </si>
  <si>
    <t>白蚁等害堤动物防治堤防检查14.66公里。</t>
  </si>
  <si>
    <t>00900990109005</t>
  </si>
  <si>
    <t>大箐山县财政局</t>
  </si>
  <si>
    <t>白蚁等害堤动物防治堤防检查19.51公里。</t>
  </si>
  <si>
    <t>00900990109006</t>
  </si>
  <si>
    <t>南岔县财政局</t>
  </si>
  <si>
    <t>白蚁等害堤动物防治小型水库检查2座；用于新增改革面积2.11万亩。</t>
  </si>
  <si>
    <t>0090099011</t>
  </si>
  <si>
    <t>大庆市合计</t>
  </si>
  <si>
    <t>00900990111</t>
  </si>
  <si>
    <t>大庆市财政局</t>
  </si>
  <si>
    <t>解决水质存在问题的工程4处。</t>
  </si>
  <si>
    <t>龙凤区财政局</t>
  </si>
  <si>
    <t>用于新增改革面积1.35万亩。</t>
  </si>
  <si>
    <t>让胡路区财政局</t>
  </si>
  <si>
    <t>用于新增改革面积5.49万亩。</t>
  </si>
  <si>
    <t>大同区财政局</t>
  </si>
  <si>
    <t>用于新增改革面积42.09万亩。</t>
  </si>
  <si>
    <t>00900990119001</t>
  </si>
  <si>
    <t>林甸县财政局</t>
  </si>
  <si>
    <t>解决水质存在问题的工程1处；白蚁等害堤动物防治小型水库检查3座，白蚁等害堤动物防治堤防检查61公里；白蚁等害堤动物防治小型水库治理3座，白蚁等害堤动物防治堤防治理6.56公里；用于新增改革面积15.21万亩。</t>
  </si>
  <si>
    <t>00900990119002</t>
  </si>
  <si>
    <t>肇州县财政局</t>
  </si>
  <si>
    <t>解决水质存在问题的工程9处；白蚁等害堤动物防治小型水库检查2座；用于新增改革面积24.255万亩。</t>
  </si>
  <si>
    <t>00900990119003</t>
  </si>
  <si>
    <t>肇源县财政局</t>
  </si>
  <si>
    <t>解决水质存在问题的工程9处；白蚁等害堤动物防治堤防检查162.58公里；白蚁等害堤动物防治堤防治理1.7公里；续建2处小型引调水工程；其中，226万元用于2处灌区农业水价综合改革巩固提升；15万元用于新增改革面积5.93万亩。</t>
  </si>
  <si>
    <t>00900990119004</t>
  </si>
  <si>
    <t>杜蒙县财政局</t>
  </si>
  <si>
    <t>解决水质存在问题的工程5处；白蚁等害堤动物防治堤防检查91.65公里；白蚁等害堤动物防治堤防治理2.86公里；其中，802万元用于6处灌区农业水价综合改革巩固提升；37万元用于新增改革面积14.77万亩。</t>
  </si>
  <si>
    <t>0090099012</t>
  </si>
  <si>
    <t>大兴安岭行署合计</t>
  </si>
  <si>
    <t>00900990129001</t>
  </si>
  <si>
    <t>加格达奇区财政局</t>
  </si>
  <si>
    <t>白蚁等害堤动物防治小型水库检查2座。</t>
  </si>
  <si>
    <t>00900990129003</t>
  </si>
  <si>
    <t>呼玛县财政局</t>
  </si>
  <si>
    <t>00900990129004</t>
  </si>
  <si>
    <t>漠河市财政局</t>
  </si>
  <si>
    <t>建设幸福河湖1条。</t>
  </si>
  <si>
    <t>0090099013</t>
  </si>
  <si>
    <t>绥化市合计</t>
  </si>
  <si>
    <t>00900990131</t>
  </si>
  <si>
    <t>绥化市财政局</t>
  </si>
  <si>
    <t>其中：北林区财政局</t>
  </si>
  <si>
    <t>解决水质存在问题的工程13处。</t>
  </si>
  <si>
    <t>00900990139001</t>
  </si>
  <si>
    <t>安达市财政局</t>
  </si>
  <si>
    <t>解决水质存在问题的工程8处；白蚁等害堤动物防治小型水库检查2座；用于新增改革面积11.85万亩。</t>
  </si>
  <si>
    <t>00900990139002</t>
  </si>
  <si>
    <t>肇东市财政局</t>
  </si>
  <si>
    <t>解决水质存在问题的工程11处；用于新增改革面积13.44万亩。</t>
  </si>
  <si>
    <t>00900990139003</t>
  </si>
  <si>
    <t>兰西县财政局</t>
  </si>
  <si>
    <t>解决水质存在问题的工程2处；用于新增改革面积10.15万亩。</t>
  </si>
  <si>
    <t>00900990139004</t>
  </si>
  <si>
    <t>青冈县财政局</t>
  </si>
  <si>
    <t>解决水质存在问题的工程6处。</t>
  </si>
  <si>
    <t>00900990139005</t>
  </si>
  <si>
    <t>明水县财政局</t>
  </si>
  <si>
    <t>00900990139006</t>
  </si>
  <si>
    <t>海伦市财政局</t>
  </si>
  <si>
    <t>解决水质存在问题的工程17处；白蚁等害堤动物防治小型水库检查15座；用于新增改革面积11.75万亩。</t>
  </si>
  <si>
    <t>00900990139007</t>
  </si>
  <si>
    <t>望奎县财政局</t>
  </si>
  <si>
    <t>解决水质存在问题的工程7处；用于新增改革面积2.97万亩。</t>
  </si>
  <si>
    <t>00900990139008</t>
  </si>
  <si>
    <t>绥棱县财政局</t>
  </si>
  <si>
    <t>解决水质存在问题的工程7处；白蚁等害堤动物防治小型水库检查7座。白蚁等害堤动物防治小型水库治理2座；用于新增改革面积6.58万亩。</t>
  </si>
  <si>
    <t>00900990139009</t>
  </si>
  <si>
    <t>庆安县财政局</t>
  </si>
  <si>
    <t>解决水质存在问题的工程2处。</t>
  </si>
  <si>
    <t>二</t>
  </si>
  <si>
    <t>省直部门合计</t>
  </si>
  <si>
    <t>(一)</t>
  </si>
  <si>
    <t>省胖头泡蓄滞洪区管理中心</t>
  </si>
  <si>
    <t>白蚁等害堤动物防治堤防检查48.47公里。白蚁等害堤动物防治堤防治理4公里。</t>
  </si>
  <si>
    <t>(二)</t>
  </si>
  <si>
    <t>省大庆地区防洪工程管理中心</t>
  </si>
  <si>
    <t>白蚁等害堤动物防治堤防检查209.96公里。</t>
  </si>
  <si>
    <t>(三)</t>
  </si>
  <si>
    <t>省水文水资源中心</t>
  </si>
  <si>
    <t>建设3部中小河流测雨雷达。</t>
  </si>
  <si>
    <t>(四)</t>
  </si>
  <si>
    <t>北大荒农垦集团</t>
  </si>
  <si>
    <t>白蚁等害堤动物防治小型水库检查100座，白蚁等害堤动物防治堤防检查1161.53公里。白蚁等害堤动物防治小型水库治理11座；用于7处灌区农业水价综合改革巩固提升。</t>
  </si>
  <si>
    <t>(五)</t>
  </si>
  <si>
    <t>龙江森工集团</t>
  </si>
  <si>
    <t>白蚁等害堤动物防治小型水库检查11座，白蚁等害堤动物防治小型水库治理2座。</t>
  </si>
  <si>
    <t>(六)</t>
  </si>
  <si>
    <t>伊春森工集团</t>
  </si>
  <si>
    <t>白蚁等害堤动物防治小型水库检查2座，白蚁等害堤动物防治堤防检查40.14公里。</t>
  </si>
  <si>
    <t>(七)</t>
  </si>
  <si>
    <t>省监狱管理局</t>
  </si>
  <si>
    <t>实施中型灌区节水改造项目1处（莲江口灌区）；用于新增改革面积10.86万亩。</t>
  </si>
  <si>
    <t>农村饮水工程（列“2130335农村供水”科目）</t>
    <phoneticPr fontId="15" type="noConversion"/>
  </si>
  <si>
    <t>白蚁等害堤动物防治（列“2130306水利工程运行与维护”科目）</t>
    <phoneticPr fontId="15" type="noConversion"/>
  </si>
  <si>
    <t>农业水价综合改革（列“2130316农村水利”科目）</t>
    <phoneticPr fontId="15" type="noConversion"/>
  </si>
  <si>
    <t>幸福河湖建设（列“2130399其他水利支出”科目）</t>
    <phoneticPr fontId="15" type="noConversion"/>
  </si>
  <si>
    <t>中型灌区节水改造（列“2130316农村水利”科目）</t>
    <phoneticPr fontId="15" type="noConversion"/>
  </si>
  <si>
    <t>小型引调水工程（列“2130335农村供水”科目）</t>
    <phoneticPr fontId="15" type="noConversion"/>
  </si>
  <si>
    <t>00900990121</t>
  </si>
  <si>
    <t>大兴安岭行署财政局</t>
  </si>
  <si>
    <t>其中：松岭区财政局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</si>
</sst>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 "/>
  </numFmts>
  <fonts count="17" x14ac:knownFonts="1"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name val="Arial"/>
      <family val="2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Times New Roman"/>
      <family val="1"/>
    </font>
    <font>
      <sz val="12"/>
      <name val="宋体"/>
      <charset val="134"/>
    </font>
    <font>
      <sz val="9"/>
      <name val="宋体"/>
      <charset val="134"/>
    </font>
    <font>
      <sz val="10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3">
    <xf numFmtId="0" fontId="0" fillId="0" borderId="0">
      <alignment vertical="center"/>
    </xf>
    <xf numFmtId="0" fontId="1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1" fillId="0" borderId="0"/>
    <xf numFmtId="0" fontId="10" fillId="0" borderId="0"/>
    <xf numFmtId="0" fontId="14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vertical="center" wrapText="1"/>
    </xf>
    <xf numFmtId="177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177" fontId="1" fillId="0" borderId="1" xfId="44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76" fontId="2" fillId="0" borderId="1" xfId="44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Alignment="1">
      <alignment horizontal="right" vertical="center" wrapText="1"/>
    </xf>
    <xf numFmtId="177" fontId="2" fillId="0" borderId="1" xfId="44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vertical="center" wrapText="1"/>
    </xf>
    <xf numFmtId="177" fontId="1" fillId="0" borderId="4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176" fontId="1" fillId="0" borderId="1" xfId="44" applyNumberFormat="1" applyFont="1" applyFill="1" applyBorder="1" applyAlignment="1">
      <alignment horizontal="center" vertical="center" wrapText="1"/>
    </xf>
    <xf numFmtId="177" fontId="1" fillId="0" borderId="1" xfId="44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2" xfId="44" applyNumberFormat="1" applyFont="1" applyFill="1" applyBorder="1" applyAlignment="1">
      <alignment horizontal="center" vertical="center" wrapText="1"/>
    </xf>
    <xf numFmtId="177" fontId="1" fillId="0" borderId="3" xfId="44" applyNumberFormat="1" applyFont="1" applyFill="1" applyBorder="1" applyAlignment="1">
      <alignment horizontal="center" vertical="center" wrapText="1"/>
    </xf>
    <xf numFmtId="176" fontId="2" fillId="0" borderId="4" xfId="44" applyNumberFormat="1" applyFont="1" applyFill="1" applyBorder="1" applyAlignment="1">
      <alignment horizontal="center" vertical="center" wrapText="1"/>
    </xf>
    <xf numFmtId="176" fontId="2" fillId="0" borderId="5" xfId="44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176" fontId="16" fillId="0" borderId="1" xfId="44" applyNumberFormat="1" applyFont="1" applyFill="1" applyBorder="1" applyAlignment="1">
      <alignment horizontal="center" vertical="center" wrapText="1"/>
    </xf>
  </cellXfs>
  <cellStyles count="53">
    <cellStyle name="_ET_STYLE_NoName_00_" xfId="1"/>
    <cellStyle name="20% - 着色 1" xfId="2"/>
    <cellStyle name="20% - 着色 2" xfId="3"/>
    <cellStyle name="20% - 着色 3" xfId="4"/>
    <cellStyle name="20% - 着色 4" xfId="5"/>
    <cellStyle name="20% - 着色 5" xfId="6"/>
    <cellStyle name="20% - 着色 6" xfId="7"/>
    <cellStyle name="40% - 着色 1" xfId="8"/>
    <cellStyle name="40% - 着色 2" xfId="9"/>
    <cellStyle name="40% - 着色 3" xfId="10"/>
    <cellStyle name="40% - 着色 4" xfId="11"/>
    <cellStyle name="40% - 着色 5" xfId="12"/>
    <cellStyle name="40% - 着色 6" xfId="13"/>
    <cellStyle name="60% - 着色 1" xfId="14"/>
    <cellStyle name="60% - 着色 2" xfId="15"/>
    <cellStyle name="60% - 着色 3" xfId="16"/>
    <cellStyle name="60% - 着色 4" xfId="17"/>
    <cellStyle name="60% - 着色 5" xfId="18"/>
    <cellStyle name="60% - 着色 6" xfId="19"/>
    <cellStyle name="e鯪9Y_x000b_ 2" xfId="20"/>
    <cellStyle name="常规" xfId="0" builtinId="0"/>
    <cellStyle name="常规 15" xfId="21"/>
    <cellStyle name="常规 2" xfId="22"/>
    <cellStyle name="常规 2 12" xfId="23"/>
    <cellStyle name="常规 2 2" xfId="24"/>
    <cellStyle name="常规 2 2 2" xfId="25"/>
    <cellStyle name="常规 2 2 2 2" xfId="26"/>
    <cellStyle name="常规 2 4" xfId="27"/>
    <cellStyle name="常规 2_2014危房汇总表" xfId="28"/>
    <cellStyle name="常规 3" xfId="29"/>
    <cellStyle name="常规 3 2" xfId="30"/>
    <cellStyle name="常规 3 2 2" xfId="31"/>
    <cellStyle name="常规 3 3" xfId="32"/>
    <cellStyle name="常规 4" xfId="33"/>
    <cellStyle name="常规 4 2" xfId="34"/>
    <cellStyle name="常规 4 4" xfId="35"/>
    <cellStyle name="常规 5" xfId="36"/>
    <cellStyle name="常规 7" xfId="37"/>
    <cellStyle name="常规 8" xfId="38"/>
    <cellStyle name="常规 87" xfId="39"/>
    <cellStyle name="常规 9" xfId="40"/>
    <cellStyle name="常规 91" xfId="41"/>
    <cellStyle name="常规 92" xfId="42"/>
    <cellStyle name="常规 95" xfId="43"/>
    <cellStyle name="常规_Sheet1" xfId="44"/>
    <cellStyle name="普通_活用表_亿元表" xfId="45"/>
    <cellStyle name="样式 1" xfId="46"/>
    <cellStyle name="着色 1" xfId="47"/>
    <cellStyle name="着色 2" xfId="48"/>
    <cellStyle name="着色 3" xfId="49"/>
    <cellStyle name="着色 4" xfId="50"/>
    <cellStyle name="着色 5" xfId="51"/>
    <cellStyle name="着色 6" xfId="52"/>
  </cellStyles>
  <dxfs count="0"/>
  <tableStyles count="0" defaultTableStyle="TableStyleMedium2" defaultPivotStyle="PivotStyleLight16"/>
  <colors>
    <mruColors>
      <color rgb="FFFF0000"/>
      <color rgb="FFFFFF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160"/>
  <sheetViews>
    <sheetView showZeros="0" tabSelected="1" view="pageBreakPreview" zoomScaleNormal="100" workbookViewId="0">
      <pane xSplit="2" ySplit="5" topLeftCell="C96" activePane="bottomRight" state="frozen"/>
      <selection pane="topRight"/>
      <selection pane="bottomLeft"/>
      <selection pane="bottomRight" activeCell="A122" sqref="A122"/>
    </sheetView>
  </sheetViews>
  <sheetFormatPr defaultColWidth="8.75" defaultRowHeight="14.25" x14ac:dyDescent="0.15"/>
  <cols>
    <col min="1" max="1" width="14" style="6" customWidth="1"/>
    <col min="2" max="2" width="12.125" style="3" customWidth="1"/>
    <col min="3" max="3" width="10.375" style="7" customWidth="1"/>
    <col min="4" max="4" width="13.125" style="8" customWidth="1"/>
    <col min="5" max="5" width="11.625" style="8" customWidth="1"/>
    <col min="6" max="6" width="10" style="9" customWidth="1"/>
    <col min="7" max="8" width="9.375" style="8" customWidth="1"/>
    <col min="9" max="9" width="10.375" style="8" customWidth="1"/>
    <col min="10" max="10" width="9.375" style="8" customWidth="1"/>
    <col min="11" max="11" width="41.5" style="9" customWidth="1"/>
    <col min="12" max="153" width="8.75" style="2" customWidth="1"/>
    <col min="154" max="159" width="9" style="2" customWidth="1"/>
    <col min="160" max="183" width="9" style="2"/>
    <col min="184" max="16383" width="8.75" style="2"/>
  </cols>
  <sheetData>
    <row r="1" spans="1:214" s="1" customFormat="1" ht="12" x14ac:dyDescent="0.15">
      <c r="A1" s="1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</row>
    <row r="2" spans="1:214" s="2" customFormat="1" ht="20.25" x14ac:dyDescent="0.1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214" x14ac:dyDescent="0.15">
      <c r="A3" s="11"/>
      <c r="B3" s="12"/>
      <c r="C3" s="13"/>
      <c r="D3" s="14"/>
      <c r="E3" s="14"/>
      <c r="F3" s="15"/>
      <c r="K3" s="30" t="s">
        <v>2</v>
      </c>
    </row>
    <row r="4" spans="1:214" ht="72" customHeight="1" x14ac:dyDescent="0.15">
      <c r="A4" s="53" t="s">
        <v>3</v>
      </c>
      <c r="B4" s="54" t="s">
        <v>4</v>
      </c>
      <c r="C4" s="55" t="s">
        <v>5</v>
      </c>
      <c r="D4" s="56" t="s">
        <v>6</v>
      </c>
      <c r="E4" s="56" t="s">
        <v>343</v>
      </c>
      <c r="F4" s="57" t="s">
        <v>344</v>
      </c>
      <c r="G4" s="58" t="s">
        <v>347</v>
      </c>
      <c r="H4" s="57" t="s">
        <v>348</v>
      </c>
      <c r="I4" s="57" t="s">
        <v>345</v>
      </c>
      <c r="J4" s="57" t="s">
        <v>346</v>
      </c>
      <c r="K4" s="59" t="s">
        <v>7</v>
      </c>
    </row>
    <row r="5" spans="1:214" s="3" customFormat="1" ht="72" customHeight="1" x14ac:dyDescent="0.15">
      <c r="A5" s="53"/>
      <c r="B5" s="54"/>
      <c r="C5" s="55"/>
      <c r="D5" s="56"/>
      <c r="E5" s="56"/>
      <c r="F5" s="57"/>
      <c r="G5" s="58"/>
      <c r="H5" s="57"/>
      <c r="I5" s="57"/>
      <c r="J5" s="57"/>
      <c r="K5" s="60"/>
    </row>
    <row r="6" spans="1:214" s="4" customFormat="1" ht="30" customHeight="1" x14ac:dyDescent="0.15">
      <c r="A6" s="21"/>
      <c r="B6" s="22" t="s">
        <v>8</v>
      </c>
      <c r="C6" s="23">
        <f>C7+C139</f>
        <v>39028</v>
      </c>
      <c r="D6" s="23">
        <f>D7+D139</f>
        <v>2380</v>
      </c>
      <c r="E6" s="23">
        <f>E7+E139</f>
        <v>2721</v>
      </c>
      <c r="F6" s="23">
        <f>F7+F139</f>
        <v>1417</v>
      </c>
      <c r="G6" s="23">
        <f>G7+G139</f>
        <v>4465</v>
      </c>
      <c r="H6" s="23">
        <v>6632</v>
      </c>
      <c r="I6" s="23">
        <f>I7+I139</f>
        <v>13478</v>
      </c>
      <c r="J6" s="23">
        <f>J7+J139</f>
        <v>7935</v>
      </c>
      <c r="K6" s="31"/>
    </row>
    <row r="7" spans="1:214" s="5" customFormat="1" ht="30" customHeight="1" x14ac:dyDescent="0.15">
      <c r="A7" s="21" t="s">
        <v>9</v>
      </c>
      <c r="B7" s="21" t="s">
        <v>10</v>
      </c>
      <c r="C7" s="23">
        <f>SUM(C8,C27,C44,C54,C67,C77,C81,C88,C95,C101,C111,C121,C127)</f>
        <v>32269.22</v>
      </c>
      <c r="D7" s="23">
        <f>SUM(D8,D27,D44,D54,D67,D77,D81,D88,D95,D101,D111,D121,D127)</f>
        <v>0</v>
      </c>
      <c r="E7" s="23">
        <f>SUM(E8,E27,E44,E54,E67,E77,E81,E88,E95,E101,E111,E121,E127)</f>
        <v>2721</v>
      </c>
      <c r="F7" s="23">
        <f>SUM(F8,F27,F44,F54,F67,F77,F81,F88,F95,F101,F111,F121,F127)</f>
        <v>1182.22</v>
      </c>
      <c r="G7" s="23">
        <f>SUM(G8,G27,G44,G54,G67,G77,G81,G88,G95,G101,G111,G121,G127)</f>
        <v>2479</v>
      </c>
      <c r="H7" s="23">
        <f>SUM(H8,H27,H44,H54,H67,H77,H81,H88,H95,H101,H111,H121,H127)</f>
        <v>6632</v>
      </c>
      <c r="I7" s="23">
        <f>SUM(I8,I27,I44,I54,I67,I77,I81,I88,I95,I101,I111,I121,I127)</f>
        <v>11320</v>
      </c>
      <c r="J7" s="23">
        <f>SUM(J8,J27,J44,J54,J67,J77,J81,J88,J95,J101,J111,J121,J127)</f>
        <v>7935</v>
      </c>
      <c r="K7" s="31"/>
    </row>
    <row r="8" spans="1:214" s="5" customFormat="1" ht="30" customHeight="1" x14ac:dyDescent="0.15">
      <c r="A8" s="48" t="s">
        <v>11</v>
      </c>
      <c r="B8" s="22" t="s">
        <v>12</v>
      </c>
      <c r="C8" s="23">
        <f t="shared" ref="C8:C29" si="0">SUM(D8:J8)</f>
        <v>8239.9599999999991</v>
      </c>
      <c r="D8" s="23">
        <f t="shared" ref="D8:J8" si="1">SUM(D9,D18:D26)</f>
        <v>0</v>
      </c>
      <c r="E8" s="23">
        <f t="shared" si="1"/>
        <v>664</v>
      </c>
      <c r="F8" s="23">
        <f t="shared" si="1"/>
        <v>239.95999999999998</v>
      </c>
      <c r="G8" s="23">
        <f t="shared" si="1"/>
        <v>0</v>
      </c>
      <c r="H8" s="23">
        <f t="shared" si="1"/>
        <v>0</v>
      </c>
      <c r="I8" s="23">
        <f t="shared" si="1"/>
        <v>7336</v>
      </c>
      <c r="J8" s="23">
        <f t="shared" si="1"/>
        <v>0</v>
      </c>
      <c r="K8" s="31"/>
    </row>
    <row r="9" spans="1:214" ht="30" customHeight="1" x14ac:dyDescent="0.15">
      <c r="A9" s="49" t="s">
        <v>13</v>
      </c>
      <c r="B9" s="17" t="s">
        <v>14</v>
      </c>
      <c r="C9" s="20">
        <f t="shared" si="0"/>
        <v>435.58</v>
      </c>
      <c r="D9" s="20">
        <f>SUM(D10:D17)</f>
        <v>0</v>
      </c>
      <c r="E9" s="20">
        <f t="shared" ref="E9:J9" si="2">SUM(E10:E17)</f>
        <v>320</v>
      </c>
      <c r="F9" s="20">
        <f t="shared" si="2"/>
        <v>87.579999999999984</v>
      </c>
      <c r="G9" s="20">
        <f t="shared" si="2"/>
        <v>0</v>
      </c>
      <c r="H9" s="20">
        <f t="shared" si="2"/>
        <v>0</v>
      </c>
      <c r="I9" s="20">
        <f t="shared" si="2"/>
        <v>28</v>
      </c>
      <c r="J9" s="20">
        <f t="shared" si="2"/>
        <v>0</v>
      </c>
      <c r="K9" s="32"/>
    </row>
    <row r="10" spans="1:214" ht="30" customHeight="1" x14ac:dyDescent="0.15">
      <c r="A10" s="25"/>
      <c r="B10" s="17" t="s">
        <v>15</v>
      </c>
      <c r="C10" s="20">
        <f t="shared" si="0"/>
        <v>112</v>
      </c>
      <c r="D10" s="20"/>
      <c r="E10" s="20">
        <v>112</v>
      </c>
      <c r="F10" s="20"/>
      <c r="G10" s="20"/>
      <c r="H10" s="20"/>
      <c r="I10" s="20"/>
      <c r="J10" s="20"/>
      <c r="K10" s="32" t="s">
        <v>16</v>
      </c>
    </row>
    <row r="11" spans="1:214" ht="50.1" customHeight="1" x14ac:dyDescent="0.15">
      <c r="A11" s="25"/>
      <c r="B11" s="17" t="s">
        <v>17</v>
      </c>
      <c r="C11" s="20">
        <f t="shared" si="0"/>
        <v>8.07</v>
      </c>
      <c r="D11" s="20"/>
      <c r="E11" s="20"/>
      <c r="F11" s="20">
        <v>8.07</v>
      </c>
      <c r="G11" s="20"/>
      <c r="H11" s="20"/>
      <c r="I11" s="20"/>
      <c r="J11" s="20"/>
      <c r="K11" s="32" t="s">
        <v>18</v>
      </c>
    </row>
    <row r="12" spans="1:214" ht="45.95" customHeight="1" x14ac:dyDescent="0.15">
      <c r="A12" s="25"/>
      <c r="B12" s="17" t="s">
        <v>19</v>
      </c>
      <c r="C12" s="20">
        <f t="shared" si="0"/>
        <v>21.03</v>
      </c>
      <c r="D12" s="20"/>
      <c r="E12" s="20"/>
      <c r="F12" s="20">
        <v>12.03</v>
      </c>
      <c r="G12" s="20"/>
      <c r="H12" s="20"/>
      <c r="I12" s="20">
        <v>9</v>
      </c>
      <c r="J12" s="20"/>
      <c r="K12" s="32" t="s">
        <v>20</v>
      </c>
    </row>
    <row r="13" spans="1:214" ht="30" customHeight="1" x14ac:dyDescent="0.15">
      <c r="A13" s="25"/>
      <c r="B13" s="17" t="s">
        <v>21</v>
      </c>
      <c r="C13" s="20">
        <f t="shared" si="0"/>
        <v>17.73</v>
      </c>
      <c r="D13" s="20"/>
      <c r="E13" s="20"/>
      <c r="F13" s="20">
        <v>17.73</v>
      </c>
      <c r="G13" s="20"/>
      <c r="H13" s="20"/>
      <c r="I13" s="20"/>
      <c r="J13" s="20"/>
      <c r="K13" s="32" t="s">
        <v>22</v>
      </c>
    </row>
    <row r="14" spans="1:214" ht="30" customHeight="1" x14ac:dyDescent="0.15">
      <c r="A14" s="25"/>
      <c r="B14" s="17" t="s">
        <v>23</v>
      </c>
      <c r="C14" s="20">
        <f t="shared" si="0"/>
        <v>0.96</v>
      </c>
      <c r="D14" s="20"/>
      <c r="E14" s="20"/>
      <c r="F14" s="20">
        <v>0.96</v>
      </c>
      <c r="G14" s="20"/>
      <c r="H14" s="20"/>
      <c r="I14" s="20"/>
      <c r="J14" s="20"/>
      <c r="K14" s="32" t="s">
        <v>24</v>
      </c>
    </row>
    <row r="15" spans="1:214" ht="50.1" customHeight="1" x14ac:dyDescent="0.15">
      <c r="A15" s="25"/>
      <c r="B15" s="17" t="s">
        <v>25</v>
      </c>
      <c r="C15" s="20">
        <f t="shared" si="0"/>
        <v>82.95</v>
      </c>
      <c r="D15" s="20"/>
      <c r="E15" s="20">
        <v>72</v>
      </c>
      <c r="F15" s="20">
        <v>10.95</v>
      </c>
      <c r="G15" s="20"/>
      <c r="H15" s="20"/>
      <c r="I15" s="20"/>
      <c r="J15" s="20"/>
      <c r="K15" s="32" t="s">
        <v>26</v>
      </c>
    </row>
    <row r="16" spans="1:214" ht="30" customHeight="1" x14ac:dyDescent="0.15">
      <c r="A16" s="25"/>
      <c r="B16" s="17" t="s">
        <v>27</v>
      </c>
      <c r="C16" s="20">
        <f t="shared" si="0"/>
        <v>15.21</v>
      </c>
      <c r="D16" s="20"/>
      <c r="E16" s="20">
        <v>0</v>
      </c>
      <c r="F16" s="20">
        <v>15.21</v>
      </c>
      <c r="G16" s="20"/>
      <c r="H16" s="20"/>
      <c r="I16" s="20"/>
      <c r="J16" s="20"/>
      <c r="K16" s="32" t="s">
        <v>28</v>
      </c>
    </row>
    <row r="17" spans="1:11" ht="63" customHeight="1" x14ac:dyDescent="0.15">
      <c r="A17" s="25"/>
      <c r="B17" s="17" t="s">
        <v>29</v>
      </c>
      <c r="C17" s="20">
        <f t="shared" si="0"/>
        <v>177.63</v>
      </c>
      <c r="D17" s="20"/>
      <c r="E17" s="20">
        <v>136</v>
      </c>
      <c r="F17" s="20">
        <v>22.63</v>
      </c>
      <c r="G17" s="20"/>
      <c r="H17" s="20"/>
      <c r="I17" s="20">
        <v>19</v>
      </c>
      <c r="J17" s="20"/>
      <c r="K17" s="32" t="s">
        <v>30</v>
      </c>
    </row>
    <row r="18" spans="1:11" ht="30" customHeight="1" x14ac:dyDescent="0.15">
      <c r="A18" s="50" t="s">
        <v>31</v>
      </c>
      <c r="B18" s="17" t="s">
        <v>32</v>
      </c>
      <c r="C18" s="20">
        <f t="shared" si="0"/>
        <v>6.88</v>
      </c>
      <c r="D18" s="20"/>
      <c r="E18" s="20">
        <v>0</v>
      </c>
      <c r="F18" s="20">
        <v>6.88</v>
      </c>
      <c r="G18" s="20"/>
      <c r="H18" s="20"/>
      <c r="I18" s="20"/>
      <c r="J18" s="20"/>
      <c r="K18" s="32" t="s">
        <v>33</v>
      </c>
    </row>
    <row r="19" spans="1:11" ht="50.1" customHeight="1" x14ac:dyDescent="0.15">
      <c r="A19" s="26" t="s">
        <v>34</v>
      </c>
      <c r="B19" s="17" t="s">
        <v>35</v>
      </c>
      <c r="C19" s="20">
        <f t="shared" si="0"/>
        <v>711.35</v>
      </c>
      <c r="D19" s="20"/>
      <c r="E19" s="20">
        <v>16</v>
      </c>
      <c r="F19" s="20">
        <v>6.35</v>
      </c>
      <c r="G19" s="20"/>
      <c r="H19" s="20"/>
      <c r="I19" s="20">
        <v>689</v>
      </c>
      <c r="J19" s="20"/>
      <c r="K19" s="32" t="s">
        <v>36</v>
      </c>
    </row>
    <row r="20" spans="1:11" ht="50.1" customHeight="1" x14ac:dyDescent="0.15">
      <c r="A20" s="26" t="s">
        <v>37</v>
      </c>
      <c r="B20" s="17" t="s">
        <v>38</v>
      </c>
      <c r="C20" s="20">
        <f t="shared" si="0"/>
        <v>109.99</v>
      </c>
      <c r="D20" s="20"/>
      <c r="E20" s="20">
        <v>80</v>
      </c>
      <c r="F20" s="20">
        <v>29.99</v>
      </c>
      <c r="G20" s="20"/>
      <c r="H20" s="20"/>
      <c r="I20" s="20"/>
      <c r="J20" s="20"/>
      <c r="K20" s="32" t="s">
        <v>39</v>
      </c>
    </row>
    <row r="21" spans="1:11" ht="69.95" customHeight="1" x14ac:dyDescent="0.15">
      <c r="A21" s="26" t="s">
        <v>40</v>
      </c>
      <c r="B21" s="17" t="s">
        <v>41</v>
      </c>
      <c r="C21" s="20">
        <f t="shared" si="0"/>
        <v>57.15</v>
      </c>
      <c r="D21" s="20"/>
      <c r="E21" s="20">
        <v>24</v>
      </c>
      <c r="F21" s="20">
        <v>23.15</v>
      </c>
      <c r="G21" s="20"/>
      <c r="H21" s="20"/>
      <c r="I21" s="20">
        <v>10</v>
      </c>
      <c r="J21" s="33"/>
      <c r="K21" s="32" t="s">
        <v>42</v>
      </c>
    </row>
    <row r="22" spans="1:11" ht="60" customHeight="1" x14ac:dyDescent="0.15">
      <c r="A22" s="26" t="s">
        <v>43</v>
      </c>
      <c r="B22" s="27" t="s">
        <v>44</v>
      </c>
      <c r="C22" s="20">
        <f t="shared" si="0"/>
        <v>920.34</v>
      </c>
      <c r="D22" s="20"/>
      <c r="E22" s="20">
        <v>16</v>
      </c>
      <c r="F22" s="20">
        <v>8.34</v>
      </c>
      <c r="G22" s="20"/>
      <c r="H22" s="20"/>
      <c r="I22" s="20">
        <v>896</v>
      </c>
      <c r="J22" s="20"/>
      <c r="K22" s="32" t="s">
        <v>45</v>
      </c>
    </row>
    <row r="23" spans="1:11" ht="75" customHeight="1" x14ac:dyDescent="0.15">
      <c r="A23" s="26" t="s">
        <v>46</v>
      </c>
      <c r="B23" s="27" t="s">
        <v>47</v>
      </c>
      <c r="C23" s="20">
        <f t="shared" si="0"/>
        <v>1278.76</v>
      </c>
      <c r="D23" s="20"/>
      <c r="E23" s="20">
        <v>24</v>
      </c>
      <c r="F23" s="20">
        <v>25.76</v>
      </c>
      <c r="G23" s="20"/>
      <c r="H23" s="20"/>
      <c r="I23" s="20">
        <v>1229</v>
      </c>
      <c r="J23" s="20"/>
      <c r="K23" s="32" t="s">
        <v>48</v>
      </c>
    </row>
    <row r="24" spans="1:11" ht="60" customHeight="1" x14ac:dyDescent="0.15">
      <c r="A24" s="26" t="s">
        <v>49</v>
      </c>
      <c r="B24" s="27" t="s">
        <v>50</v>
      </c>
      <c r="C24" s="20">
        <f t="shared" si="0"/>
        <v>957.51</v>
      </c>
      <c r="D24" s="20"/>
      <c r="E24" s="20">
        <v>0</v>
      </c>
      <c r="F24" s="20">
        <v>13.51</v>
      </c>
      <c r="G24" s="20"/>
      <c r="H24" s="20"/>
      <c r="I24" s="20">
        <v>944</v>
      </c>
      <c r="J24" s="20"/>
      <c r="K24" s="32" t="s">
        <v>51</v>
      </c>
    </row>
    <row r="25" spans="1:11" ht="101.1" customHeight="1" x14ac:dyDescent="0.15">
      <c r="A25" s="26" t="s">
        <v>52</v>
      </c>
      <c r="B25" s="27" t="s">
        <v>53</v>
      </c>
      <c r="C25" s="20">
        <f t="shared" si="0"/>
        <v>2530.09</v>
      </c>
      <c r="D25" s="20"/>
      <c r="E25" s="20">
        <v>144</v>
      </c>
      <c r="F25" s="20">
        <v>24.09</v>
      </c>
      <c r="G25" s="20"/>
      <c r="H25" s="20"/>
      <c r="I25" s="20">
        <v>2362</v>
      </c>
      <c r="J25" s="20"/>
      <c r="K25" s="32" t="s">
        <v>54</v>
      </c>
    </row>
    <row r="26" spans="1:11" ht="90" customHeight="1" x14ac:dyDescent="0.15">
      <c r="A26" s="26" t="s">
        <v>55</v>
      </c>
      <c r="B26" s="27" t="s">
        <v>56</v>
      </c>
      <c r="C26" s="20">
        <f t="shared" si="0"/>
        <v>1232.31</v>
      </c>
      <c r="D26" s="20"/>
      <c r="E26" s="20">
        <v>40</v>
      </c>
      <c r="F26" s="20">
        <v>14.31</v>
      </c>
      <c r="G26" s="20"/>
      <c r="H26" s="20"/>
      <c r="I26" s="20">
        <v>1178</v>
      </c>
      <c r="J26" s="20"/>
      <c r="K26" s="32" t="s">
        <v>57</v>
      </c>
    </row>
    <row r="27" spans="1:11" s="5" customFormat="1" ht="30" customHeight="1" x14ac:dyDescent="0.15">
      <c r="A27" s="24" t="s">
        <v>58</v>
      </c>
      <c r="B27" s="22" t="s">
        <v>59</v>
      </c>
      <c r="C27" s="23">
        <f t="shared" si="0"/>
        <v>827.36</v>
      </c>
      <c r="D27" s="23">
        <f t="shared" ref="D27:J27" si="3">SUM(D28,D34:D43)</f>
        <v>0</v>
      </c>
      <c r="E27" s="23">
        <f t="shared" si="3"/>
        <v>360</v>
      </c>
      <c r="F27" s="23">
        <f t="shared" si="3"/>
        <v>347.36</v>
      </c>
      <c r="G27" s="23">
        <f t="shared" si="3"/>
        <v>0</v>
      </c>
      <c r="H27" s="23">
        <f t="shared" si="3"/>
        <v>0</v>
      </c>
      <c r="I27" s="23">
        <f t="shared" si="3"/>
        <v>120</v>
      </c>
      <c r="J27" s="23">
        <f t="shared" si="3"/>
        <v>0</v>
      </c>
      <c r="K27" s="32"/>
    </row>
    <row r="28" spans="1:11" ht="30" customHeight="1" x14ac:dyDescent="0.15">
      <c r="A28" s="26" t="s">
        <v>60</v>
      </c>
      <c r="B28" s="27" t="s">
        <v>61</v>
      </c>
      <c r="C28" s="20">
        <f t="shared" si="0"/>
        <v>38.31</v>
      </c>
      <c r="D28" s="20">
        <f t="shared" ref="D28:J28" si="4">SUM(D29:D33)</f>
        <v>0</v>
      </c>
      <c r="E28" s="20">
        <f t="shared" si="4"/>
        <v>16</v>
      </c>
      <c r="F28" s="20">
        <f t="shared" si="4"/>
        <v>19.309999999999999</v>
      </c>
      <c r="G28" s="20">
        <f t="shared" si="4"/>
        <v>0</v>
      </c>
      <c r="H28" s="20">
        <f t="shared" si="4"/>
        <v>0</v>
      </c>
      <c r="I28" s="20">
        <f t="shared" si="4"/>
        <v>3</v>
      </c>
      <c r="J28" s="20">
        <f t="shared" si="4"/>
        <v>0</v>
      </c>
      <c r="K28" s="32"/>
    </row>
    <row r="29" spans="1:11" ht="30" customHeight="1" x14ac:dyDescent="0.15">
      <c r="A29" s="25"/>
      <c r="B29" s="27" t="s">
        <v>15</v>
      </c>
      <c r="C29" s="20">
        <f t="shared" si="0"/>
        <v>23.55</v>
      </c>
      <c r="D29" s="20"/>
      <c r="E29" s="20">
        <v>16</v>
      </c>
      <c r="F29" s="20">
        <v>7.55</v>
      </c>
      <c r="G29" s="20"/>
      <c r="H29" s="20"/>
      <c r="I29" s="20"/>
      <c r="J29" s="20"/>
      <c r="K29" s="32" t="s">
        <v>62</v>
      </c>
    </row>
    <row r="30" spans="1:11" ht="30" customHeight="1" x14ac:dyDescent="0.15">
      <c r="A30" s="25"/>
      <c r="B30" s="27" t="s">
        <v>63</v>
      </c>
      <c r="C30" s="20"/>
      <c r="D30" s="20"/>
      <c r="E30" s="20"/>
      <c r="F30" s="20"/>
      <c r="G30" s="20"/>
      <c r="H30" s="20"/>
      <c r="I30" s="20">
        <v>3</v>
      </c>
      <c r="J30" s="20"/>
      <c r="K30" s="34" t="s">
        <v>64</v>
      </c>
    </row>
    <row r="31" spans="1:11" ht="30" customHeight="1" x14ac:dyDescent="0.15">
      <c r="A31" s="25"/>
      <c r="B31" s="17" t="s">
        <v>65</v>
      </c>
      <c r="C31" s="20">
        <f t="shared" ref="C31:C43" si="5">SUM(D31:J31)</f>
        <v>6.07</v>
      </c>
      <c r="D31" s="20"/>
      <c r="E31" s="20"/>
      <c r="F31" s="20">
        <v>6.07</v>
      </c>
      <c r="G31" s="20"/>
      <c r="H31" s="20"/>
      <c r="I31" s="20"/>
      <c r="J31" s="20"/>
      <c r="K31" s="32" t="s">
        <v>66</v>
      </c>
    </row>
    <row r="32" spans="1:11" ht="30" customHeight="1" x14ac:dyDescent="0.15">
      <c r="A32" s="25"/>
      <c r="B32" s="17" t="s">
        <v>67</v>
      </c>
      <c r="C32" s="20">
        <f t="shared" si="5"/>
        <v>2.4900000000000002</v>
      </c>
      <c r="D32" s="20"/>
      <c r="E32" s="20"/>
      <c r="F32" s="20">
        <v>2.4900000000000002</v>
      </c>
      <c r="G32" s="20"/>
      <c r="H32" s="20"/>
      <c r="I32" s="20"/>
      <c r="J32" s="20"/>
      <c r="K32" s="32" t="s">
        <v>68</v>
      </c>
    </row>
    <row r="33" spans="1:11" ht="30" customHeight="1" x14ac:dyDescent="0.15">
      <c r="A33" s="25"/>
      <c r="B33" s="17" t="s">
        <v>69</v>
      </c>
      <c r="C33" s="20">
        <f t="shared" si="5"/>
        <v>3.2</v>
      </c>
      <c r="D33" s="20"/>
      <c r="E33" s="20">
        <v>0</v>
      </c>
      <c r="F33" s="20">
        <v>3.2</v>
      </c>
      <c r="G33" s="20"/>
      <c r="H33" s="20"/>
      <c r="I33" s="20"/>
      <c r="J33" s="20"/>
      <c r="K33" s="32" t="s">
        <v>70</v>
      </c>
    </row>
    <row r="34" spans="1:11" ht="50.1" customHeight="1" x14ac:dyDescent="0.15">
      <c r="A34" s="26" t="s">
        <v>71</v>
      </c>
      <c r="B34" s="27" t="s">
        <v>72</v>
      </c>
      <c r="C34" s="20">
        <f t="shared" si="5"/>
        <v>133.97999999999999</v>
      </c>
      <c r="D34" s="20"/>
      <c r="E34" s="20">
        <v>40</v>
      </c>
      <c r="F34" s="20">
        <v>34.979999999999997</v>
      </c>
      <c r="G34" s="20"/>
      <c r="H34" s="20"/>
      <c r="I34" s="20">
        <v>59</v>
      </c>
      <c r="J34" s="20"/>
      <c r="K34" s="32" t="s">
        <v>73</v>
      </c>
    </row>
    <row r="35" spans="1:11" ht="50.1" customHeight="1" x14ac:dyDescent="0.15">
      <c r="A35" s="26" t="s">
        <v>74</v>
      </c>
      <c r="B35" s="27" t="s">
        <v>75</v>
      </c>
      <c r="C35" s="20">
        <f t="shared" si="5"/>
        <v>133.63999999999999</v>
      </c>
      <c r="D35" s="20"/>
      <c r="E35" s="20">
        <v>112</v>
      </c>
      <c r="F35" s="20">
        <v>21.64</v>
      </c>
      <c r="G35" s="20"/>
      <c r="H35" s="20"/>
      <c r="I35" s="20"/>
      <c r="J35" s="20"/>
      <c r="K35" s="32" t="s">
        <v>76</v>
      </c>
    </row>
    <row r="36" spans="1:11" ht="57" customHeight="1" x14ac:dyDescent="0.15">
      <c r="A36" s="26" t="s">
        <v>77</v>
      </c>
      <c r="B36" s="27" t="s">
        <v>78</v>
      </c>
      <c r="C36" s="20">
        <f t="shared" si="5"/>
        <v>69.37</v>
      </c>
      <c r="D36" s="20"/>
      <c r="E36" s="20">
        <v>0</v>
      </c>
      <c r="F36" s="20">
        <v>49.37</v>
      </c>
      <c r="G36" s="20"/>
      <c r="H36" s="20"/>
      <c r="I36" s="20">
        <v>20</v>
      </c>
      <c r="J36" s="20"/>
      <c r="K36" s="32" t="s">
        <v>79</v>
      </c>
    </row>
    <row r="37" spans="1:11" ht="30" customHeight="1" x14ac:dyDescent="0.15">
      <c r="A37" s="26" t="s">
        <v>80</v>
      </c>
      <c r="B37" s="27" t="s">
        <v>81</v>
      </c>
      <c r="C37" s="20">
        <f t="shared" si="5"/>
        <v>74.34</v>
      </c>
      <c r="D37" s="20"/>
      <c r="E37" s="20">
        <v>40</v>
      </c>
      <c r="F37" s="20">
        <v>34.340000000000003</v>
      </c>
      <c r="G37" s="20"/>
      <c r="H37" s="20"/>
      <c r="I37" s="20"/>
      <c r="J37" s="20"/>
      <c r="K37" s="32" t="s">
        <v>82</v>
      </c>
    </row>
    <row r="38" spans="1:11" ht="50.1" customHeight="1" x14ac:dyDescent="0.15">
      <c r="A38" s="26" t="s">
        <v>83</v>
      </c>
      <c r="B38" s="27" t="s">
        <v>84</v>
      </c>
      <c r="C38" s="20">
        <f t="shared" si="5"/>
        <v>55.2</v>
      </c>
      <c r="D38" s="20"/>
      <c r="E38" s="20">
        <v>8</v>
      </c>
      <c r="F38" s="20">
        <v>47.2</v>
      </c>
      <c r="G38" s="20"/>
      <c r="H38" s="20"/>
      <c r="I38" s="20"/>
      <c r="J38" s="20"/>
      <c r="K38" s="32" t="s">
        <v>85</v>
      </c>
    </row>
    <row r="39" spans="1:11" ht="30" customHeight="1" x14ac:dyDescent="0.15">
      <c r="A39" s="26" t="s">
        <v>86</v>
      </c>
      <c r="B39" s="27" t="s">
        <v>87</v>
      </c>
      <c r="C39" s="20">
        <f t="shared" si="5"/>
        <v>79.11</v>
      </c>
      <c r="D39" s="20"/>
      <c r="E39" s="20">
        <v>48</v>
      </c>
      <c r="F39" s="20">
        <v>31.11</v>
      </c>
      <c r="G39" s="20"/>
      <c r="H39" s="20"/>
      <c r="I39" s="20"/>
      <c r="J39" s="20"/>
      <c r="K39" s="32" t="s">
        <v>88</v>
      </c>
    </row>
    <row r="40" spans="1:11" ht="50.1" customHeight="1" x14ac:dyDescent="0.15">
      <c r="A40" s="26" t="s">
        <v>89</v>
      </c>
      <c r="B40" s="27" t="s">
        <v>90</v>
      </c>
      <c r="C40" s="20">
        <f t="shared" si="5"/>
        <v>31.91</v>
      </c>
      <c r="D40" s="20"/>
      <c r="E40" s="20">
        <v>8</v>
      </c>
      <c r="F40" s="20">
        <v>23.91</v>
      </c>
      <c r="G40" s="20"/>
      <c r="H40" s="20"/>
      <c r="I40" s="20"/>
      <c r="J40" s="20"/>
      <c r="K40" s="32" t="s">
        <v>91</v>
      </c>
    </row>
    <row r="41" spans="1:11" ht="50.1" customHeight="1" x14ac:dyDescent="0.15">
      <c r="A41" s="26" t="s">
        <v>92</v>
      </c>
      <c r="B41" s="27" t="s">
        <v>93</v>
      </c>
      <c r="C41" s="20">
        <f t="shared" si="5"/>
        <v>18.8</v>
      </c>
      <c r="D41" s="20"/>
      <c r="E41" s="20">
        <v>0</v>
      </c>
      <c r="F41" s="20">
        <v>18.8</v>
      </c>
      <c r="G41" s="20"/>
      <c r="H41" s="20"/>
      <c r="I41" s="20"/>
      <c r="J41" s="20"/>
      <c r="K41" s="32" t="s">
        <v>94</v>
      </c>
    </row>
    <row r="42" spans="1:11" ht="65.099999999999994" customHeight="1" x14ac:dyDescent="0.15">
      <c r="A42" s="26" t="s">
        <v>95</v>
      </c>
      <c r="B42" s="27" t="s">
        <v>96</v>
      </c>
      <c r="C42" s="20">
        <f t="shared" si="5"/>
        <v>86.58</v>
      </c>
      <c r="D42" s="20"/>
      <c r="E42" s="20">
        <v>56</v>
      </c>
      <c r="F42" s="20">
        <v>22.58</v>
      </c>
      <c r="G42" s="20"/>
      <c r="H42" s="20"/>
      <c r="I42" s="20">
        <v>8</v>
      </c>
      <c r="J42" s="20"/>
      <c r="K42" s="32" t="s">
        <v>97</v>
      </c>
    </row>
    <row r="43" spans="1:11" ht="41.1" customHeight="1" x14ac:dyDescent="0.15">
      <c r="A43" s="26" t="s">
        <v>98</v>
      </c>
      <c r="B43" s="27" t="s">
        <v>99</v>
      </c>
      <c r="C43" s="20">
        <f t="shared" si="5"/>
        <v>106.12</v>
      </c>
      <c r="D43" s="20"/>
      <c r="E43" s="20">
        <v>32</v>
      </c>
      <c r="F43" s="20">
        <v>44.12</v>
      </c>
      <c r="G43" s="20"/>
      <c r="H43" s="20"/>
      <c r="I43" s="20">
        <v>30</v>
      </c>
      <c r="J43" s="20"/>
      <c r="K43" s="32" t="s">
        <v>100</v>
      </c>
    </row>
    <row r="44" spans="1:11" s="2" customFormat="1" ht="30" customHeight="1" x14ac:dyDescent="0.15">
      <c r="A44" s="24" t="s">
        <v>101</v>
      </c>
      <c r="B44" s="28" t="s">
        <v>102</v>
      </c>
      <c r="C44" s="23">
        <f t="shared" ref="C44:C53" si="6">SUM(D44:J44)</f>
        <v>3714.21</v>
      </c>
      <c r="D44" s="23">
        <f>SUM(D45,D48:D53)</f>
        <v>0</v>
      </c>
      <c r="E44" s="23">
        <f t="shared" ref="E44:J44" si="7">SUM(E45,E48:E53)</f>
        <v>320</v>
      </c>
      <c r="F44" s="23">
        <f t="shared" si="7"/>
        <v>49.210000000000008</v>
      </c>
      <c r="G44" s="23">
        <f t="shared" si="7"/>
        <v>2479</v>
      </c>
      <c r="H44" s="23">
        <f t="shared" si="7"/>
        <v>0</v>
      </c>
      <c r="I44" s="23">
        <f t="shared" si="7"/>
        <v>866</v>
      </c>
      <c r="J44" s="23">
        <f t="shared" si="7"/>
        <v>0</v>
      </c>
      <c r="K44" s="35"/>
    </row>
    <row r="45" spans="1:11" s="2" customFormat="1" ht="30" customHeight="1" x14ac:dyDescent="0.15">
      <c r="A45" s="26" t="s">
        <v>103</v>
      </c>
      <c r="B45" s="27" t="s">
        <v>104</v>
      </c>
      <c r="C45" s="20">
        <f t="shared" si="6"/>
        <v>79</v>
      </c>
      <c r="D45" s="20">
        <f t="shared" ref="D45:J45" si="8">SUM(D46:D47)</f>
        <v>0</v>
      </c>
      <c r="E45" s="20">
        <f t="shared" si="8"/>
        <v>48</v>
      </c>
      <c r="F45" s="20">
        <f t="shared" si="8"/>
        <v>0</v>
      </c>
      <c r="G45" s="20">
        <f t="shared" si="8"/>
        <v>0</v>
      </c>
      <c r="H45" s="20">
        <f t="shared" si="8"/>
        <v>0</v>
      </c>
      <c r="I45" s="20">
        <f t="shared" si="8"/>
        <v>31</v>
      </c>
      <c r="J45" s="20">
        <f t="shared" si="8"/>
        <v>0</v>
      </c>
      <c r="K45" s="36"/>
    </row>
    <row r="46" spans="1:11" s="2" customFormat="1" ht="30" customHeight="1" x14ac:dyDescent="0.15">
      <c r="A46" s="29"/>
      <c r="B46" s="27" t="s">
        <v>15</v>
      </c>
      <c r="C46" s="20">
        <f t="shared" si="6"/>
        <v>55</v>
      </c>
      <c r="D46" s="20"/>
      <c r="E46" s="20">
        <v>24</v>
      </c>
      <c r="F46" s="20"/>
      <c r="G46" s="20"/>
      <c r="H46" s="20"/>
      <c r="I46" s="20">
        <v>31</v>
      </c>
      <c r="J46" s="20"/>
      <c r="K46" s="36" t="s">
        <v>105</v>
      </c>
    </row>
    <row r="47" spans="1:11" s="2" customFormat="1" ht="30" customHeight="1" x14ac:dyDescent="0.15">
      <c r="A47" s="29"/>
      <c r="B47" s="27" t="s">
        <v>106</v>
      </c>
      <c r="C47" s="20">
        <f t="shared" si="6"/>
        <v>24</v>
      </c>
      <c r="D47" s="20"/>
      <c r="E47" s="20">
        <v>24</v>
      </c>
      <c r="F47" s="20"/>
      <c r="G47" s="20"/>
      <c r="H47" s="20"/>
      <c r="I47" s="20"/>
      <c r="J47" s="20"/>
      <c r="K47" s="36" t="s">
        <v>107</v>
      </c>
    </row>
    <row r="48" spans="1:11" s="2" customFormat="1" ht="39.950000000000003" customHeight="1" x14ac:dyDescent="0.15">
      <c r="A48" s="26" t="s">
        <v>108</v>
      </c>
      <c r="B48" s="27" t="s">
        <v>109</v>
      </c>
      <c r="C48" s="20">
        <f t="shared" si="6"/>
        <v>85.59</v>
      </c>
      <c r="D48" s="20"/>
      <c r="E48" s="20">
        <v>80</v>
      </c>
      <c r="F48" s="20">
        <v>2.59</v>
      </c>
      <c r="G48" s="20"/>
      <c r="H48" s="20"/>
      <c r="I48" s="20">
        <v>3</v>
      </c>
      <c r="J48" s="20"/>
      <c r="K48" s="32" t="s">
        <v>110</v>
      </c>
    </row>
    <row r="49" spans="1:11" s="2" customFormat="1" ht="30" customHeight="1" x14ac:dyDescent="0.15">
      <c r="A49" s="26" t="s">
        <v>111</v>
      </c>
      <c r="B49" s="27" t="s">
        <v>112</v>
      </c>
      <c r="C49" s="20">
        <f t="shared" si="6"/>
        <v>48.58</v>
      </c>
      <c r="D49" s="20"/>
      <c r="E49" s="20">
        <v>32</v>
      </c>
      <c r="F49" s="20">
        <v>16.579999999999998</v>
      </c>
      <c r="G49" s="20"/>
      <c r="H49" s="20"/>
      <c r="I49" s="20"/>
      <c r="J49" s="20"/>
      <c r="K49" s="32" t="s">
        <v>113</v>
      </c>
    </row>
    <row r="50" spans="1:11" s="2" customFormat="1" ht="30" customHeight="1" x14ac:dyDescent="0.15">
      <c r="A50" s="26" t="s">
        <v>114</v>
      </c>
      <c r="B50" s="27" t="s">
        <v>115</v>
      </c>
      <c r="C50" s="20">
        <f t="shared" si="6"/>
        <v>57.94</v>
      </c>
      <c r="D50" s="20"/>
      <c r="E50" s="20">
        <v>48</v>
      </c>
      <c r="F50" s="20">
        <v>9.94</v>
      </c>
      <c r="G50" s="20"/>
      <c r="H50" s="20"/>
      <c r="I50" s="20"/>
      <c r="J50" s="20"/>
      <c r="K50" s="32" t="s">
        <v>116</v>
      </c>
    </row>
    <row r="51" spans="1:11" s="2" customFormat="1" ht="80.099999999999994" customHeight="1" x14ac:dyDescent="0.15">
      <c r="A51" s="26" t="s">
        <v>117</v>
      </c>
      <c r="B51" s="27" t="s">
        <v>118</v>
      </c>
      <c r="C51" s="20">
        <f t="shared" si="6"/>
        <v>3396.95</v>
      </c>
      <c r="D51" s="20"/>
      <c r="E51" s="20">
        <v>80</v>
      </c>
      <c r="F51" s="20">
        <v>5.95</v>
      </c>
      <c r="G51" s="20">
        <v>2479</v>
      </c>
      <c r="H51" s="20"/>
      <c r="I51" s="20">
        <v>832</v>
      </c>
      <c r="J51" s="20"/>
      <c r="K51" s="32" t="s">
        <v>119</v>
      </c>
    </row>
    <row r="52" spans="1:11" s="2" customFormat="1" ht="30" customHeight="1" x14ac:dyDescent="0.15">
      <c r="A52" s="26" t="s">
        <v>120</v>
      </c>
      <c r="B52" s="27" t="s">
        <v>121</v>
      </c>
      <c r="C52" s="20">
        <f t="shared" si="6"/>
        <v>38.67</v>
      </c>
      <c r="D52" s="20"/>
      <c r="E52" s="20">
        <v>32</v>
      </c>
      <c r="F52" s="20">
        <v>6.67</v>
      </c>
      <c r="G52" s="20"/>
      <c r="H52" s="20"/>
      <c r="I52" s="20"/>
      <c r="J52" s="20"/>
      <c r="K52" s="32" t="s">
        <v>122</v>
      </c>
    </row>
    <row r="53" spans="1:11" s="2" customFormat="1" ht="30" customHeight="1" x14ac:dyDescent="0.15">
      <c r="A53" s="26" t="s">
        <v>123</v>
      </c>
      <c r="B53" s="27" t="s">
        <v>124</v>
      </c>
      <c r="C53" s="20">
        <f t="shared" si="6"/>
        <v>7.48</v>
      </c>
      <c r="D53" s="20"/>
      <c r="E53" s="20">
        <v>0</v>
      </c>
      <c r="F53" s="20">
        <v>7.48</v>
      </c>
      <c r="G53" s="20"/>
      <c r="H53" s="20"/>
      <c r="I53" s="20"/>
      <c r="J53" s="20"/>
      <c r="K53" s="32" t="s">
        <v>125</v>
      </c>
    </row>
    <row r="54" spans="1:11" s="2" customFormat="1" ht="30" customHeight="1" x14ac:dyDescent="0.15">
      <c r="A54" s="24" t="s">
        <v>126</v>
      </c>
      <c r="B54" s="28" t="s">
        <v>127</v>
      </c>
      <c r="C54" s="23">
        <f t="shared" ref="C54:C69" si="9">SUM(D54:J54)</f>
        <v>945.29</v>
      </c>
      <c r="D54" s="23">
        <f t="shared" ref="D54:J54" si="10">SUM(D55,D61:D66)</f>
        <v>0</v>
      </c>
      <c r="E54" s="23">
        <f t="shared" si="10"/>
        <v>232</v>
      </c>
      <c r="F54" s="23">
        <f t="shared" si="10"/>
        <v>236.28999999999996</v>
      </c>
      <c r="G54" s="23">
        <f t="shared" si="10"/>
        <v>0</v>
      </c>
      <c r="H54" s="23">
        <f t="shared" si="10"/>
        <v>0</v>
      </c>
      <c r="I54" s="23">
        <f t="shared" si="10"/>
        <v>477</v>
      </c>
      <c r="J54" s="23">
        <f t="shared" si="10"/>
        <v>0</v>
      </c>
      <c r="K54" s="35"/>
    </row>
    <row r="55" spans="1:11" s="2" customFormat="1" ht="30" customHeight="1" x14ac:dyDescent="0.15">
      <c r="A55" s="26" t="s">
        <v>128</v>
      </c>
      <c r="B55" s="27" t="s">
        <v>129</v>
      </c>
      <c r="C55" s="20">
        <f t="shared" si="9"/>
        <v>81.569999999999993</v>
      </c>
      <c r="D55" s="20">
        <f t="shared" ref="D55:J55" si="11">SUM(D56:D60)</f>
        <v>0</v>
      </c>
      <c r="E55" s="20">
        <f t="shared" si="11"/>
        <v>48</v>
      </c>
      <c r="F55" s="20">
        <f t="shared" si="11"/>
        <v>28.57</v>
      </c>
      <c r="G55" s="20">
        <f t="shared" si="11"/>
        <v>0</v>
      </c>
      <c r="H55" s="20">
        <f t="shared" si="11"/>
        <v>0</v>
      </c>
      <c r="I55" s="20">
        <f t="shared" si="11"/>
        <v>5</v>
      </c>
      <c r="J55" s="20">
        <f t="shared" si="11"/>
        <v>0</v>
      </c>
      <c r="K55" s="36"/>
    </row>
    <row r="56" spans="1:11" s="2" customFormat="1" ht="30" customHeight="1" x14ac:dyDescent="0.15">
      <c r="A56" s="29"/>
      <c r="B56" s="27" t="s">
        <v>15</v>
      </c>
      <c r="C56" s="20">
        <f t="shared" si="9"/>
        <v>8</v>
      </c>
      <c r="D56" s="20"/>
      <c r="E56" s="20">
        <v>8</v>
      </c>
      <c r="F56" s="20"/>
      <c r="G56" s="20"/>
      <c r="H56" s="20"/>
      <c r="I56" s="20"/>
      <c r="J56" s="20"/>
      <c r="K56" s="36" t="s">
        <v>130</v>
      </c>
    </row>
    <row r="57" spans="1:11" s="2" customFormat="1" ht="30" customHeight="1" x14ac:dyDescent="0.15">
      <c r="A57" s="29"/>
      <c r="B57" s="17" t="s">
        <v>131</v>
      </c>
      <c r="C57" s="20">
        <f t="shared" si="9"/>
        <v>1.27</v>
      </c>
      <c r="D57" s="20"/>
      <c r="E57" s="20"/>
      <c r="F57" s="20">
        <v>1.27</v>
      </c>
      <c r="G57" s="20"/>
      <c r="H57" s="20"/>
      <c r="I57" s="20"/>
      <c r="J57" s="20"/>
      <c r="K57" s="32" t="s">
        <v>132</v>
      </c>
    </row>
    <row r="58" spans="1:11" s="2" customFormat="1" ht="30" customHeight="1" x14ac:dyDescent="0.15">
      <c r="A58" s="29"/>
      <c r="B58" s="17" t="s">
        <v>133</v>
      </c>
      <c r="C58" s="20">
        <f t="shared" si="9"/>
        <v>7.0000000000000007E-2</v>
      </c>
      <c r="D58" s="20"/>
      <c r="E58" s="20"/>
      <c r="F58" s="20">
        <v>7.0000000000000007E-2</v>
      </c>
      <c r="G58" s="20"/>
      <c r="H58" s="20"/>
      <c r="I58" s="20"/>
      <c r="J58" s="20"/>
      <c r="K58" s="32" t="s">
        <v>134</v>
      </c>
    </row>
    <row r="59" spans="1:11" s="2" customFormat="1" ht="30" customHeight="1" x14ac:dyDescent="0.15">
      <c r="A59" s="29"/>
      <c r="B59" s="17" t="s">
        <v>135</v>
      </c>
      <c r="C59" s="20">
        <f t="shared" si="9"/>
        <v>4.55</v>
      </c>
      <c r="D59" s="20"/>
      <c r="E59" s="20"/>
      <c r="F59" s="20">
        <v>4.55</v>
      </c>
      <c r="G59" s="20"/>
      <c r="H59" s="20"/>
      <c r="I59" s="20"/>
      <c r="J59" s="20"/>
      <c r="K59" s="32" t="s">
        <v>136</v>
      </c>
    </row>
    <row r="60" spans="1:11" s="2" customFormat="1" ht="78" customHeight="1" x14ac:dyDescent="0.15">
      <c r="A60" s="29"/>
      <c r="B60" s="27" t="s">
        <v>137</v>
      </c>
      <c r="C60" s="20">
        <f t="shared" si="9"/>
        <v>67.680000000000007</v>
      </c>
      <c r="D60" s="20"/>
      <c r="E60" s="20">
        <v>40</v>
      </c>
      <c r="F60" s="20">
        <v>22.68</v>
      </c>
      <c r="G60" s="20"/>
      <c r="H60" s="20"/>
      <c r="I60" s="20">
        <v>5</v>
      </c>
      <c r="J60" s="20"/>
      <c r="K60" s="32" t="s">
        <v>138</v>
      </c>
    </row>
    <row r="61" spans="1:11" s="2" customFormat="1" ht="69.95" customHeight="1" x14ac:dyDescent="0.15">
      <c r="A61" s="26" t="s">
        <v>139</v>
      </c>
      <c r="B61" s="27" t="s">
        <v>140</v>
      </c>
      <c r="C61" s="20">
        <f t="shared" si="9"/>
        <v>105.3</v>
      </c>
      <c r="D61" s="20"/>
      <c r="E61" s="20">
        <v>64</v>
      </c>
      <c r="F61" s="20">
        <v>36.299999999999997</v>
      </c>
      <c r="G61" s="20"/>
      <c r="H61" s="20"/>
      <c r="I61" s="20">
        <v>5</v>
      </c>
      <c r="J61" s="20"/>
      <c r="K61" s="32" t="s">
        <v>141</v>
      </c>
    </row>
    <row r="62" spans="1:11" s="2" customFormat="1" ht="60.95" customHeight="1" x14ac:dyDescent="0.15">
      <c r="A62" s="26" t="s">
        <v>142</v>
      </c>
      <c r="B62" s="27" t="s">
        <v>143</v>
      </c>
      <c r="C62" s="20">
        <f t="shared" si="9"/>
        <v>74.91</v>
      </c>
      <c r="D62" s="20"/>
      <c r="E62" s="20">
        <v>32</v>
      </c>
      <c r="F62" s="20">
        <v>35.909999999999997</v>
      </c>
      <c r="G62" s="20"/>
      <c r="H62" s="20"/>
      <c r="I62" s="20">
        <v>7</v>
      </c>
      <c r="J62" s="20"/>
      <c r="K62" s="32" t="s">
        <v>144</v>
      </c>
    </row>
    <row r="63" spans="1:11" s="2" customFormat="1" ht="81" customHeight="1" x14ac:dyDescent="0.15">
      <c r="A63" s="26" t="s">
        <v>145</v>
      </c>
      <c r="B63" s="27" t="s">
        <v>146</v>
      </c>
      <c r="C63" s="20">
        <f t="shared" si="9"/>
        <v>504.19</v>
      </c>
      <c r="D63" s="20"/>
      <c r="E63" s="20">
        <v>16</v>
      </c>
      <c r="F63" s="20">
        <v>28.19</v>
      </c>
      <c r="G63" s="20"/>
      <c r="H63" s="20"/>
      <c r="I63" s="20">
        <f>447+13</f>
        <v>460</v>
      </c>
      <c r="J63" s="20"/>
      <c r="K63" s="32" t="s">
        <v>147</v>
      </c>
    </row>
    <row r="64" spans="1:11" s="2" customFormat="1" ht="30" customHeight="1" x14ac:dyDescent="0.15">
      <c r="A64" s="26" t="s">
        <v>148</v>
      </c>
      <c r="B64" s="27" t="s">
        <v>149</v>
      </c>
      <c r="C64" s="20">
        <f t="shared" si="9"/>
        <v>15.51</v>
      </c>
      <c r="D64" s="20"/>
      <c r="E64" s="20">
        <v>0</v>
      </c>
      <c r="F64" s="20">
        <v>15.51</v>
      </c>
      <c r="G64" s="20"/>
      <c r="H64" s="20"/>
      <c r="I64" s="20"/>
      <c r="J64" s="20"/>
      <c r="K64" s="32" t="s">
        <v>150</v>
      </c>
    </row>
    <row r="65" spans="1:11" s="2" customFormat="1" ht="50.1" customHeight="1" x14ac:dyDescent="0.15">
      <c r="A65" s="26" t="s">
        <v>151</v>
      </c>
      <c r="B65" s="27" t="s">
        <v>152</v>
      </c>
      <c r="C65" s="20">
        <f t="shared" si="9"/>
        <v>107.92</v>
      </c>
      <c r="D65" s="20"/>
      <c r="E65" s="20">
        <v>64</v>
      </c>
      <c r="F65" s="20">
        <v>43.92</v>
      </c>
      <c r="G65" s="20"/>
      <c r="H65" s="20"/>
      <c r="I65" s="20"/>
      <c r="J65" s="20"/>
      <c r="K65" s="32" t="s">
        <v>153</v>
      </c>
    </row>
    <row r="66" spans="1:11" s="2" customFormat="1" ht="30" customHeight="1" x14ac:dyDescent="0.15">
      <c r="A66" s="26" t="s">
        <v>154</v>
      </c>
      <c r="B66" s="27" t="s">
        <v>155</v>
      </c>
      <c r="C66" s="20">
        <f t="shared" si="9"/>
        <v>55.89</v>
      </c>
      <c r="D66" s="20"/>
      <c r="E66" s="20">
        <v>8</v>
      </c>
      <c r="F66" s="20">
        <v>47.89</v>
      </c>
      <c r="G66" s="20"/>
      <c r="H66" s="20"/>
      <c r="I66" s="20"/>
      <c r="J66" s="20"/>
      <c r="K66" s="32" t="s">
        <v>156</v>
      </c>
    </row>
    <row r="67" spans="1:11" s="2" customFormat="1" ht="30" customHeight="1" x14ac:dyDescent="0.15">
      <c r="A67" s="24" t="s">
        <v>157</v>
      </c>
      <c r="B67" s="28" t="s">
        <v>158</v>
      </c>
      <c r="C67" s="23">
        <f t="shared" si="9"/>
        <v>335.15999999999997</v>
      </c>
      <c r="D67" s="23">
        <f t="shared" ref="D67:J67" si="12">SUM(D68,D74:D76)</f>
        <v>0</v>
      </c>
      <c r="E67" s="23">
        <f t="shared" si="12"/>
        <v>113</v>
      </c>
      <c r="F67" s="23">
        <f t="shared" si="12"/>
        <v>91.16</v>
      </c>
      <c r="G67" s="23">
        <f t="shared" si="12"/>
        <v>0</v>
      </c>
      <c r="H67" s="23">
        <f t="shared" si="12"/>
        <v>0</v>
      </c>
      <c r="I67" s="23">
        <f t="shared" si="12"/>
        <v>131</v>
      </c>
      <c r="J67" s="23">
        <f t="shared" si="12"/>
        <v>0</v>
      </c>
      <c r="K67" s="35"/>
    </row>
    <row r="68" spans="1:11" s="2" customFormat="1" ht="30" customHeight="1" x14ac:dyDescent="0.15">
      <c r="A68" s="26" t="s">
        <v>159</v>
      </c>
      <c r="B68" s="27" t="s">
        <v>160</v>
      </c>
      <c r="C68" s="20">
        <f t="shared" si="9"/>
        <v>2.2699999999999996</v>
      </c>
      <c r="D68" s="20">
        <f t="shared" ref="D68:J68" si="13">SUM(D69:D73)</f>
        <v>0</v>
      </c>
      <c r="E68" s="20">
        <f t="shared" si="13"/>
        <v>0</v>
      </c>
      <c r="F68" s="20">
        <f t="shared" si="13"/>
        <v>2.2699999999999996</v>
      </c>
      <c r="G68" s="20">
        <f t="shared" si="13"/>
        <v>0</v>
      </c>
      <c r="H68" s="20">
        <f t="shared" si="13"/>
        <v>0</v>
      </c>
      <c r="I68" s="20">
        <f t="shared" si="13"/>
        <v>0</v>
      </c>
      <c r="J68" s="20">
        <f t="shared" si="13"/>
        <v>0</v>
      </c>
      <c r="K68" s="32"/>
    </row>
    <row r="69" spans="1:11" s="2" customFormat="1" ht="30" customHeight="1" x14ac:dyDescent="0.15">
      <c r="A69" s="26"/>
      <c r="B69" s="17" t="s">
        <v>15</v>
      </c>
      <c r="C69" s="20">
        <f t="shared" si="9"/>
        <v>0.12</v>
      </c>
      <c r="D69" s="20"/>
      <c r="E69" s="20"/>
      <c r="F69" s="20">
        <v>0.12</v>
      </c>
      <c r="G69" s="20"/>
      <c r="H69" s="20"/>
      <c r="I69" s="20"/>
      <c r="J69" s="20"/>
      <c r="K69" s="32" t="s">
        <v>161</v>
      </c>
    </row>
    <row r="70" spans="1:11" s="2" customFormat="1" ht="30" customHeight="1" x14ac:dyDescent="0.15">
      <c r="A70" s="26"/>
      <c r="B70" s="17" t="s">
        <v>162</v>
      </c>
      <c r="C70" s="20">
        <f t="shared" ref="C70:C76" si="14">SUM(D70:J70)</f>
        <v>0.06</v>
      </c>
      <c r="D70" s="20"/>
      <c r="E70" s="20"/>
      <c r="F70" s="20">
        <v>0.06</v>
      </c>
      <c r="G70" s="20"/>
      <c r="H70" s="20"/>
      <c r="I70" s="20"/>
      <c r="J70" s="20"/>
      <c r="K70" s="32" t="s">
        <v>161</v>
      </c>
    </row>
    <row r="71" spans="1:11" s="2" customFormat="1" ht="30" customHeight="1" x14ac:dyDescent="0.15">
      <c r="A71" s="26"/>
      <c r="B71" s="17" t="s">
        <v>163</v>
      </c>
      <c r="C71" s="20">
        <f t="shared" si="14"/>
        <v>1.7</v>
      </c>
      <c r="D71" s="20"/>
      <c r="E71" s="20"/>
      <c r="F71" s="20">
        <v>1.7</v>
      </c>
      <c r="G71" s="20"/>
      <c r="H71" s="20"/>
      <c r="I71" s="20"/>
      <c r="J71" s="20"/>
      <c r="K71" s="32" t="s">
        <v>164</v>
      </c>
    </row>
    <row r="72" spans="1:11" s="2" customFormat="1" ht="30" customHeight="1" x14ac:dyDescent="0.15">
      <c r="A72" s="26"/>
      <c r="B72" s="17" t="s">
        <v>165</v>
      </c>
      <c r="C72" s="20">
        <f t="shared" si="14"/>
        <v>0.15</v>
      </c>
      <c r="D72" s="20"/>
      <c r="E72" s="20"/>
      <c r="F72" s="20">
        <v>0.15</v>
      </c>
      <c r="G72" s="20"/>
      <c r="H72" s="20"/>
      <c r="I72" s="20"/>
      <c r="J72" s="20"/>
      <c r="K72" s="32" t="s">
        <v>161</v>
      </c>
    </row>
    <row r="73" spans="1:11" s="2" customFormat="1" ht="30" customHeight="1" x14ac:dyDescent="0.15">
      <c r="A73" s="29"/>
      <c r="B73" s="17" t="s">
        <v>166</v>
      </c>
      <c r="C73" s="20">
        <f t="shared" si="14"/>
        <v>0.24</v>
      </c>
      <c r="D73" s="20"/>
      <c r="E73" s="20"/>
      <c r="F73" s="20">
        <v>0.24</v>
      </c>
      <c r="G73" s="20"/>
      <c r="H73" s="20"/>
      <c r="I73" s="20"/>
      <c r="J73" s="20"/>
      <c r="K73" s="32" t="s">
        <v>167</v>
      </c>
    </row>
    <row r="74" spans="1:11" s="2" customFormat="1" ht="63" customHeight="1" x14ac:dyDescent="0.15">
      <c r="A74" s="26" t="s">
        <v>168</v>
      </c>
      <c r="B74" s="27" t="s">
        <v>169</v>
      </c>
      <c r="C74" s="20">
        <f t="shared" si="14"/>
        <v>88.53</v>
      </c>
      <c r="D74" s="20"/>
      <c r="E74" s="20">
        <v>40</v>
      </c>
      <c r="F74" s="20">
        <v>14.53</v>
      </c>
      <c r="G74" s="20"/>
      <c r="H74" s="20"/>
      <c r="I74" s="20">
        <v>34</v>
      </c>
      <c r="J74" s="20"/>
      <c r="K74" s="32" t="s">
        <v>170</v>
      </c>
    </row>
    <row r="75" spans="1:11" s="2" customFormat="1" ht="63" customHeight="1" x14ac:dyDescent="0.15">
      <c r="A75" s="26" t="s">
        <v>171</v>
      </c>
      <c r="B75" s="27" t="s">
        <v>172</v>
      </c>
      <c r="C75" s="20">
        <f t="shared" si="14"/>
        <v>166.54</v>
      </c>
      <c r="D75" s="20"/>
      <c r="E75" s="20">
        <v>40</v>
      </c>
      <c r="F75" s="20">
        <v>39.54</v>
      </c>
      <c r="G75" s="20"/>
      <c r="H75" s="20"/>
      <c r="I75" s="20">
        <v>87</v>
      </c>
      <c r="J75" s="20"/>
      <c r="K75" s="32" t="s">
        <v>173</v>
      </c>
    </row>
    <row r="76" spans="1:11" s="2" customFormat="1" ht="63" customHeight="1" x14ac:dyDescent="0.15">
      <c r="A76" s="26" t="s">
        <v>174</v>
      </c>
      <c r="B76" s="27" t="s">
        <v>175</v>
      </c>
      <c r="C76" s="20">
        <f t="shared" si="14"/>
        <v>77.819999999999993</v>
      </c>
      <c r="D76" s="20"/>
      <c r="E76" s="20">
        <v>33</v>
      </c>
      <c r="F76" s="20">
        <v>34.82</v>
      </c>
      <c r="G76" s="20"/>
      <c r="H76" s="20"/>
      <c r="I76" s="20">
        <v>10</v>
      </c>
      <c r="J76" s="20"/>
      <c r="K76" s="32" t="s">
        <v>176</v>
      </c>
    </row>
    <row r="77" spans="1:11" s="2" customFormat="1" ht="30" customHeight="1" x14ac:dyDescent="0.15">
      <c r="A77" s="24" t="s">
        <v>177</v>
      </c>
      <c r="B77" s="28" t="s">
        <v>178</v>
      </c>
      <c r="C77" s="23">
        <f t="shared" ref="C77:C98" si="15">SUM(D77:J77)</f>
        <v>4060.73</v>
      </c>
      <c r="D77" s="23">
        <f>SUM(D78,D79:D80)</f>
        <v>0</v>
      </c>
      <c r="E77" s="23">
        <f>SUM(E78,E79:E80)</f>
        <v>40</v>
      </c>
      <c r="F77" s="23">
        <f t="shared" ref="F77:J77" si="16">SUM(F78,F79:F80)</f>
        <v>19.73</v>
      </c>
      <c r="G77" s="23">
        <f t="shared" si="16"/>
        <v>0</v>
      </c>
      <c r="H77" s="23">
        <f t="shared" si="16"/>
        <v>3972</v>
      </c>
      <c r="I77" s="23">
        <f t="shared" si="16"/>
        <v>29</v>
      </c>
      <c r="J77" s="23">
        <f t="shared" si="16"/>
        <v>0</v>
      </c>
      <c r="K77" s="35"/>
    </row>
    <row r="78" spans="1:11" s="2" customFormat="1" ht="30" customHeight="1" x14ac:dyDescent="0.15">
      <c r="A78" s="26" t="s">
        <v>179</v>
      </c>
      <c r="B78" s="27" t="s">
        <v>180</v>
      </c>
      <c r="C78" s="20">
        <f t="shared" si="15"/>
        <v>10.199999999999999</v>
      </c>
      <c r="D78" s="20"/>
      <c r="E78" s="20">
        <v>8</v>
      </c>
      <c r="F78" s="20">
        <v>2.2000000000000002</v>
      </c>
      <c r="G78" s="20"/>
      <c r="H78" s="20"/>
      <c r="I78" s="20"/>
      <c r="J78" s="20"/>
      <c r="K78" s="32" t="s">
        <v>181</v>
      </c>
    </row>
    <row r="79" spans="1:11" s="2" customFormat="1" ht="30" customHeight="1" x14ac:dyDescent="0.15">
      <c r="A79" s="26" t="s">
        <v>182</v>
      </c>
      <c r="B79" s="27" t="s">
        <v>183</v>
      </c>
      <c r="C79" s="20">
        <f t="shared" si="15"/>
        <v>8.8699999999999992</v>
      </c>
      <c r="D79" s="20"/>
      <c r="E79" s="20">
        <v>8</v>
      </c>
      <c r="F79" s="20">
        <v>0.87</v>
      </c>
      <c r="G79" s="20"/>
      <c r="H79" s="20"/>
      <c r="I79" s="20"/>
      <c r="J79" s="20"/>
      <c r="K79" s="32" t="s">
        <v>184</v>
      </c>
    </row>
    <row r="80" spans="1:11" s="2" customFormat="1" ht="83.1" customHeight="1" x14ac:dyDescent="0.15">
      <c r="A80" s="26" t="s">
        <v>185</v>
      </c>
      <c r="B80" s="27" t="s">
        <v>186</v>
      </c>
      <c r="C80" s="20">
        <f t="shared" si="15"/>
        <v>4041.66</v>
      </c>
      <c r="D80" s="20"/>
      <c r="E80" s="20">
        <v>24</v>
      </c>
      <c r="F80" s="20">
        <v>16.66</v>
      </c>
      <c r="G80" s="20"/>
      <c r="H80" s="20">
        <v>3972</v>
      </c>
      <c r="I80" s="20">
        <v>29</v>
      </c>
      <c r="J80" s="20"/>
      <c r="K80" s="32" t="s">
        <v>187</v>
      </c>
    </row>
    <row r="81" spans="1:11" s="2" customFormat="1" ht="30" customHeight="1" x14ac:dyDescent="0.15">
      <c r="A81" s="24" t="s">
        <v>188</v>
      </c>
      <c r="B81" s="37" t="s">
        <v>189</v>
      </c>
      <c r="C81" s="23">
        <f t="shared" si="15"/>
        <v>4024.39</v>
      </c>
      <c r="D81" s="23">
        <f>SUM(D82,D85:D87)</f>
        <v>0</v>
      </c>
      <c r="E81" s="23">
        <f t="shared" ref="E81:J81" si="17">SUM(E82,E85:E87)</f>
        <v>48</v>
      </c>
      <c r="F81" s="23">
        <f t="shared" si="17"/>
        <v>3.39</v>
      </c>
      <c r="G81" s="23">
        <f t="shared" si="17"/>
        <v>0</v>
      </c>
      <c r="H81" s="23">
        <f t="shared" si="17"/>
        <v>0</v>
      </c>
      <c r="I81" s="23">
        <f t="shared" si="17"/>
        <v>6</v>
      </c>
      <c r="J81" s="23">
        <f t="shared" si="17"/>
        <v>3967</v>
      </c>
      <c r="K81" s="45"/>
    </row>
    <row r="82" spans="1:11" s="2" customFormat="1" ht="30" customHeight="1" x14ac:dyDescent="0.15">
      <c r="A82" s="26" t="s">
        <v>190</v>
      </c>
      <c r="B82" s="27" t="s">
        <v>191</v>
      </c>
      <c r="C82" s="20">
        <f t="shared" si="15"/>
        <v>8.1199999999999992</v>
      </c>
      <c r="D82" s="20">
        <f>SUM(D84)</f>
        <v>0</v>
      </c>
      <c r="E82" s="20">
        <f>E83+E84</f>
        <v>8</v>
      </c>
      <c r="F82" s="20">
        <f>SUM(F83+F84)</f>
        <v>0.12</v>
      </c>
      <c r="G82" s="20">
        <f t="shared" ref="G82:J82" si="18">SUM(G84)</f>
        <v>0</v>
      </c>
      <c r="H82" s="20">
        <f t="shared" si="18"/>
        <v>0</v>
      </c>
      <c r="I82" s="20">
        <f t="shared" si="18"/>
        <v>0</v>
      </c>
      <c r="J82" s="20">
        <f t="shared" si="18"/>
        <v>0</v>
      </c>
      <c r="K82" s="32"/>
    </row>
    <row r="83" spans="1:11" s="2" customFormat="1" ht="30" customHeight="1" x14ac:dyDescent="0.15">
      <c r="A83" s="38"/>
      <c r="B83" s="17" t="s">
        <v>15</v>
      </c>
      <c r="C83" s="20">
        <f t="shared" si="15"/>
        <v>8</v>
      </c>
      <c r="D83" s="20"/>
      <c r="E83" s="20">
        <v>8</v>
      </c>
      <c r="F83" s="20"/>
      <c r="G83" s="20"/>
      <c r="H83" s="20"/>
      <c r="I83" s="20"/>
      <c r="J83" s="20"/>
      <c r="K83" s="32" t="s">
        <v>130</v>
      </c>
    </row>
    <row r="84" spans="1:11" s="2" customFormat="1" ht="30" customHeight="1" x14ac:dyDescent="0.15">
      <c r="A84" s="38"/>
      <c r="B84" s="17" t="s">
        <v>192</v>
      </c>
      <c r="C84" s="20">
        <f t="shared" si="15"/>
        <v>0.12</v>
      </c>
      <c r="D84" s="20"/>
      <c r="E84" s="20"/>
      <c r="F84" s="20">
        <v>0.12</v>
      </c>
      <c r="G84" s="20"/>
      <c r="H84" s="20"/>
      <c r="I84" s="20"/>
      <c r="J84" s="20"/>
      <c r="K84" s="32" t="s">
        <v>161</v>
      </c>
    </row>
    <row r="85" spans="1:11" s="2" customFormat="1" ht="30" customHeight="1" x14ac:dyDescent="0.15">
      <c r="A85" s="26" t="s">
        <v>193</v>
      </c>
      <c r="B85" s="27" t="s">
        <v>194</v>
      </c>
      <c r="C85" s="20">
        <f t="shared" si="15"/>
        <v>2.56</v>
      </c>
      <c r="D85" s="20"/>
      <c r="E85" s="20">
        <v>0</v>
      </c>
      <c r="F85" s="20">
        <v>2.56</v>
      </c>
      <c r="G85" s="20"/>
      <c r="H85" s="20"/>
      <c r="I85" s="20"/>
      <c r="J85" s="20"/>
      <c r="K85" s="32" t="s">
        <v>195</v>
      </c>
    </row>
    <row r="86" spans="1:11" s="2" customFormat="1" ht="50.1" customHeight="1" x14ac:dyDescent="0.15">
      <c r="A86" s="26" t="s">
        <v>196</v>
      </c>
      <c r="B86" s="39" t="s">
        <v>197</v>
      </c>
      <c r="C86" s="20">
        <f t="shared" si="15"/>
        <v>4013.44</v>
      </c>
      <c r="D86" s="20"/>
      <c r="E86" s="20">
        <v>40</v>
      </c>
      <c r="F86" s="20">
        <v>0.44</v>
      </c>
      <c r="G86" s="20"/>
      <c r="H86" s="20"/>
      <c r="I86" s="20">
        <v>6</v>
      </c>
      <c r="J86" s="20">
        <v>3967</v>
      </c>
      <c r="K86" s="32" t="s">
        <v>198</v>
      </c>
    </row>
    <row r="87" spans="1:11" s="2" customFormat="1" ht="30" customHeight="1" x14ac:dyDescent="0.15">
      <c r="A87" s="26" t="s">
        <v>199</v>
      </c>
      <c r="B87" s="27" t="s">
        <v>200</v>
      </c>
      <c r="C87" s="20">
        <f t="shared" si="15"/>
        <v>0.27</v>
      </c>
      <c r="D87" s="20"/>
      <c r="E87" s="20">
        <v>0</v>
      </c>
      <c r="F87" s="20">
        <v>0.27</v>
      </c>
      <c r="G87" s="20"/>
      <c r="H87" s="20"/>
      <c r="I87" s="20"/>
      <c r="J87" s="20"/>
      <c r="K87" s="32" t="s">
        <v>161</v>
      </c>
    </row>
    <row r="88" spans="1:11" s="2" customFormat="1" ht="30" customHeight="1" x14ac:dyDescent="0.15">
      <c r="A88" s="24" t="s">
        <v>201</v>
      </c>
      <c r="B88" s="28" t="s">
        <v>202</v>
      </c>
      <c r="C88" s="23">
        <f t="shared" si="15"/>
        <v>978.22</v>
      </c>
      <c r="D88" s="23">
        <f>SUM(D89,D94)</f>
        <v>0</v>
      </c>
      <c r="E88" s="23">
        <f t="shared" ref="E88:J88" si="19">SUM(E89,E94)</f>
        <v>24</v>
      </c>
      <c r="F88" s="23">
        <f t="shared" si="19"/>
        <v>38.22</v>
      </c>
      <c r="G88" s="23">
        <f t="shared" si="19"/>
        <v>0</v>
      </c>
      <c r="H88" s="23">
        <f t="shared" si="19"/>
        <v>0</v>
      </c>
      <c r="I88" s="23">
        <f t="shared" si="19"/>
        <v>916</v>
      </c>
      <c r="J88" s="23">
        <f t="shared" si="19"/>
        <v>0</v>
      </c>
      <c r="K88" s="32"/>
    </row>
    <row r="89" spans="1:11" s="2" customFormat="1" ht="30" customHeight="1" x14ac:dyDescent="0.15">
      <c r="A89" s="26" t="s">
        <v>203</v>
      </c>
      <c r="B89" s="27" t="s">
        <v>204</v>
      </c>
      <c r="C89" s="20">
        <f t="shared" si="15"/>
        <v>38.480000000000004</v>
      </c>
      <c r="D89" s="20"/>
      <c r="E89" s="20">
        <f>E90+E91+E92+E93</f>
        <v>8</v>
      </c>
      <c r="F89" s="20">
        <f>F90+F91+F92+F93</f>
        <v>20.48</v>
      </c>
      <c r="G89" s="20">
        <f t="shared" ref="G89:J89" si="20">SUM(G91:G93)</f>
        <v>0</v>
      </c>
      <c r="H89" s="20">
        <f t="shared" si="20"/>
        <v>0</v>
      </c>
      <c r="I89" s="20">
        <f>SUM(I90:I93)</f>
        <v>10</v>
      </c>
      <c r="J89" s="20">
        <f t="shared" si="20"/>
        <v>0</v>
      </c>
      <c r="K89" s="46"/>
    </row>
    <row r="90" spans="1:11" s="2" customFormat="1" ht="50.1" customHeight="1" x14ac:dyDescent="0.15">
      <c r="A90" s="26"/>
      <c r="B90" s="27" t="s">
        <v>15</v>
      </c>
      <c r="C90" s="20">
        <f t="shared" si="15"/>
        <v>18.09</v>
      </c>
      <c r="D90" s="20"/>
      <c r="E90" s="20">
        <v>8</v>
      </c>
      <c r="F90" s="20">
        <v>0.09</v>
      </c>
      <c r="G90" s="20"/>
      <c r="H90" s="20"/>
      <c r="I90" s="20">
        <v>10</v>
      </c>
      <c r="J90" s="20"/>
      <c r="K90" s="32" t="s">
        <v>205</v>
      </c>
    </row>
    <row r="91" spans="1:11" s="2" customFormat="1" ht="50.1" customHeight="1" x14ac:dyDescent="0.15">
      <c r="A91" s="29"/>
      <c r="B91" s="17" t="s">
        <v>206</v>
      </c>
      <c r="C91" s="20">
        <f t="shared" si="15"/>
        <v>8.4700000000000006</v>
      </c>
      <c r="D91" s="20"/>
      <c r="E91" s="20"/>
      <c r="F91" s="20">
        <v>8.4700000000000006</v>
      </c>
      <c r="G91" s="20"/>
      <c r="H91" s="20"/>
      <c r="I91" s="20"/>
      <c r="J91" s="20"/>
      <c r="K91" s="32" t="s">
        <v>207</v>
      </c>
    </row>
    <row r="92" spans="1:11" s="2" customFormat="1" ht="30" customHeight="1" x14ac:dyDescent="0.15">
      <c r="A92" s="29"/>
      <c r="B92" s="17" t="s">
        <v>208</v>
      </c>
      <c r="C92" s="20">
        <f t="shared" si="15"/>
        <v>3.68</v>
      </c>
      <c r="D92" s="20"/>
      <c r="E92" s="20"/>
      <c r="F92" s="20">
        <v>3.68</v>
      </c>
      <c r="G92" s="20"/>
      <c r="H92" s="20"/>
      <c r="I92" s="20"/>
      <c r="J92" s="20"/>
      <c r="K92" s="32" t="s">
        <v>209</v>
      </c>
    </row>
    <row r="93" spans="1:11" s="2" customFormat="1" ht="50.1" customHeight="1" x14ac:dyDescent="0.15">
      <c r="A93" s="29"/>
      <c r="B93" s="17" t="s">
        <v>210</v>
      </c>
      <c r="C93" s="20">
        <f t="shared" si="15"/>
        <v>8.24</v>
      </c>
      <c r="D93" s="20"/>
      <c r="E93" s="20"/>
      <c r="F93" s="20">
        <v>8.24</v>
      </c>
      <c r="G93" s="20"/>
      <c r="H93" s="20"/>
      <c r="I93" s="20"/>
      <c r="J93" s="20"/>
      <c r="K93" s="32" t="s">
        <v>211</v>
      </c>
    </row>
    <row r="94" spans="1:11" s="2" customFormat="1" ht="65.099999999999994" customHeight="1" x14ac:dyDescent="0.15">
      <c r="A94" s="26" t="s">
        <v>212</v>
      </c>
      <c r="B94" s="27" t="s">
        <v>213</v>
      </c>
      <c r="C94" s="20">
        <f t="shared" si="15"/>
        <v>939.74</v>
      </c>
      <c r="D94" s="20"/>
      <c r="E94" s="20">
        <v>16</v>
      </c>
      <c r="F94" s="20">
        <v>17.739999999999998</v>
      </c>
      <c r="G94" s="20"/>
      <c r="H94" s="20"/>
      <c r="I94" s="20">
        <v>906</v>
      </c>
      <c r="J94" s="20"/>
      <c r="K94" s="32" t="s">
        <v>214</v>
      </c>
    </row>
    <row r="95" spans="1:11" s="2" customFormat="1" ht="30" customHeight="1" x14ac:dyDescent="0.15">
      <c r="A95" s="40" t="s">
        <v>215</v>
      </c>
      <c r="B95" s="28" t="s">
        <v>216</v>
      </c>
      <c r="C95" s="23">
        <f t="shared" si="15"/>
        <v>133.48000000000002</v>
      </c>
      <c r="D95" s="23">
        <f t="shared" ref="D95:J95" si="21">SUM(D96,D97:D100)</f>
        <v>0</v>
      </c>
      <c r="E95" s="23">
        <f t="shared" si="21"/>
        <v>80</v>
      </c>
      <c r="F95" s="23">
        <f t="shared" si="21"/>
        <v>40.480000000000004</v>
      </c>
      <c r="G95" s="23">
        <f t="shared" si="21"/>
        <v>0</v>
      </c>
      <c r="H95" s="23">
        <f t="shared" si="21"/>
        <v>0</v>
      </c>
      <c r="I95" s="23">
        <f t="shared" si="21"/>
        <v>13</v>
      </c>
      <c r="J95" s="23">
        <f t="shared" si="21"/>
        <v>0</v>
      </c>
      <c r="K95" s="35"/>
    </row>
    <row r="96" spans="1:11" s="2" customFormat="1" ht="30" customHeight="1" x14ac:dyDescent="0.15">
      <c r="A96" s="26" t="s">
        <v>217</v>
      </c>
      <c r="B96" s="27" t="s">
        <v>218</v>
      </c>
      <c r="C96" s="20">
        <f t="shared" si="15"/>
        <v>8</v>
      </c>
      <c r="D96" s="20"/>
      <c r="E96" s="20">
        <v>8</v>
      </c>
      <c r="F96" s="20"/>
      <c r="G96" s="20"/>
      <c r="H96" s="20"/>
      <c r="I96" s="20"/>
      <c r="J96" s="20"/>
      <c r="K96" s="36" t="s">
        <v>130</v>
      </c>
    </row>
    <row r="97" spans="1:11" s="2" customFormat="1" ht="50.1" customHeight="1" x14ac:dyDescent="0.15">
      <c r="A97" s="26" t="s">
        <v>219</v>
      </c>
      <c r="B97" s="27" t="s">
        <v>220</v>
      </c>
      <c r="C97" s="20">
        <f t="shared" si="15"/>
        <v>31.25</v>
      </c>
      <c r="D97" s="20"/>
      <c r="E97" s="20">
        <v>8</v>
      </c>
      <c r="F97" s="20">
        <v>23.25</v>
      </c>
      <c r="G97" s="20"/>
      <c r="H97" s="20"/>
      <c r="I97" s="20"/>
      <c r="J97" s="20"/>
      <c r="K97" s="32" t="s">
        <v>221</v>
      </c>
    </row>
    <row r="98" spans="1:11" s="2" customFormat="1" ht="30" customHeight="1" x14ac:dyDescent="0.15">
      <c r="A98" s="26" t="s">
        <v>222</v>
      </c>
      <c r="B98" s="27" t="s">
        <v>223</v>
      </c>
      <c r="C98" s="20">
        <f t="shared" si="15"/>
        <v>34</v>
      </c>
      <c r="D98" s="20"/>
      <c r="E98" s="20">
        <v>24</v>
      </c>
      <c r="F98" s="20"/>
      <c r="G98" s="20"/>
      <c r="H98" s="20"/>
      <c r="I98" s="20">
        <v>10</v>
      </c>
      <c r="J98" s="20"/>
      <c r="K98" s="36" t="s">
        <v>224</v>
      </c>
    </row>
    <row r="99" spans="1:11" s="2" customFormat="1" ht="30" customHeight="1" x14ac:dyDescent="0.15">
      <c r="A99" s="50" t="s">
        <v>225</v>
      </c>
      <c r="B99" s="27" t="s">
        <v>226</v>
      </c>
      <c r="C99" s="20"/>
      <c r="D99" s="20"/>
      <c r="E99" s="20"/>
      <c r="F99" s="20"/>
      <c r="G99" s="20"/>
      <c r="H99" s="20"/>
      <c r="I99" s="20">
        <v>3</v>
      </c>
      <c r="J99" s="20"/>
      <c r="K99" s="34" t="s">
        <v>227</v>
      </c>
    </row>
    <row r="100" spans="1:11" s="2" customFormat="1" ht="30" customHeight="1" x14ac:dyDescent="0.15">
      <c r="A100" s="26" t="s">
        <v>228</v>
      </c>
      <c r="B100" s="27" t="s">
        <v>229</v>
      </c>
      <c r="C100" s="20">
        <f t="shared" ref="C100:C112" si="22">SUM(D100:J100)</f>
        <v>57.230000000000004</v>
      </c>
      <c r="D100" s="20"/>
      <c r="E100" s="20">
        <v>40</v>
      </c>
      <c r="F100" s="20">
        <v>17.23</v>
      </c>
      <c r="G100" s="20"/>
      <c r="H100" s="20"/>
      <c r="I100" s="20"/>
      <c r="J100" s="20"/>
      <c r="K100" s="32" t="s">
        <v>230</v>
      </c>
    </row>
    <row r="101" spans="1:11" s="2" customFormat="1" ht="30" customHeight="1" x14ac:dyDescent="0.15">
      <c r="A101" s="40" t="s">
        <v>231</v>
      </c>
      <c r="B101" s="28" t="s">
        <v>232</v>
      </c>
      <c r="C101" s="23">
        <f t="shared" si="22"/>
        <v>63.25</v>
      </c>
      <c r="D101" s="23">
        <f t="shared" ref="D101:J101" si="23">SUM(D102,D105:D110)</f>
        <v>0</v>
      </c>
      <c r="E101" s="41">
        <f t="shared" si="23"/>
        <v>0</v>
      </c>
      <c r="F101" s="23">
        <f t="shared" si="23"/>
        <v>41.25</v>
      </c>
      <c r="G101" s="23">
        <f t="shared" si="23"/>
        <v>0</v>
      </c>
      <c r="H101" s="23">
        <f t="shared" si="23"/>
        <v>0</v>
      </c>
      <c r="I101" s="23">
        <f t="shared" si="23"/>
        <v>22</v>
      </c>
      <c r="J101" s="23">
        <f t="shared" si="23"/>
        <v>0</v>
      </c>
      <c r="K101" s="35"/>
    </row>
    <row r="102" spans="1:11" s="2" customFormat="1" ht="30" customHeight="1" x14ac:dyDescent="0.15">
      <c r="A102" s="26" t="s">
        <v>233</v>
      </c>
      <c r="B102" s="27" t="s">
        <v>234</v>
      </c>
      <c r="C102" s="20">
        <f t="shared" si="22"/>
        <v>0.35000000000000003</v>
      </c>
      <c r="D102" s="20">
        <f t="shared" ref="D102:J102" si="24">SUM(D103:D104)</f>
        <v>0</v>
      </c>
      <c r="E102" s="20">
        <f t="shared" si="24"/>
        <v>0</v>
      </c>
      <c r="F102" s="20">
        <f t="shared" si="24"/>
        <v>0.35000000000000003</v>
      </c>
      <c r="G102" s="20">
        <f t="shared" si="24"/>
        <v>0</v>
      </c>
      <c r="H102" s="20">
        <f t="shared" si="24"/>
        <v>0</v>
      </c>
      <c r="I102" s="20">
        <f t="shared" si="24"/>
        <v>0</v>
      </c>
      <c r="J102" s="20">
        <f t="shared" si="24"/>
        <v>0</v>
      </c>
      <c r="K102" s="36"/>
    </row>
    <row r="103" spans="1:11" s="2" customFormat="1" ht="30" customHeight="1" x14ac:dyDescent="0.15">
      <c r="A103" s="29"/>
      <c r="B103" s="27" t="s">
        <v>235</v>
      </c>
      <c r="C103" s="20">
        <f t="shared" si="22"/>
        <v>0.08</v>
      </c>
      <c r="D103" s="20"/>
      <c r="E103" s="20">
        <v>0</v>
      </c>
      <c r="F103" s="20">
        <v>0.08</v>
      </c>
      <c r="G103" s="20"/>
      <c r="H103" s="20"/>
      <c r="I103" s="20"/>
      <c r="J103" s="20"/>
      <c r="K103" s="32" t="s">
        <v>161</v>
      </c>
    </row>
    <row r="104" spans="1:11" s="2" customFormat="1" ht="30" customHeight="1" x14ac:dyDescent="0.15">
      <c r="A104" s="29"/>
      <c r="B104" s="27" t="s">
        <v>236</v>
      </c>
      <c r="C104" s="20">
        <f t="shared" si="22"/>
        <v>0.27</v>
      </c>
      <c r="D104" s="20"/>
      <c r="E104" s="20">
        <v>0</v>
      </c>
      <c r="F104" s="20">
        <v>0.27</v>
      </c>
      <c r="G104" s="20"/>
      <c r="H104" s="20"/>
      <c r="I104" s="20"/>
      <c r="J104" s="20"/>
      <c r="K104" s="32" t="s">
        <v>161</v>
      </c>
    </row>
    <row r="105" spans="1:11" s="2" customFormat="1" ht="62.1" customHeight="1" x14ac:dyDescent="0.15">
      <c r="A105" s="26" t="s">
        <v>237</v>
      </c>
      <c r="B105" s="27" t="s">
        <v>238</v>
      </c>
      <c r="C105" s="20">
        <f t="shared" si="22"/>
        <v>26.68</v>
      </c>
      <c r="D105" s="20"/>
      <c r="E105" s="20">
        <v>0</v>
      </c>
      <c r="F105" s="20">
        <v>9.68</v>
      </c>
      <c r="G105" s="20"/>
      <c r="H105" s="20"/>
      <c r="I105" s="20">
        <v>17</v>
      </c>
      <c r="J105" s="20"/>
      <c r="K105" s="32" t="s">
        <v>239</v>
      </c>
    </row>
    <row r="106" spans="1:11" s="2" customFormat="1" ht="39" customHeight="1" x14ac:dyDescent="0.15">
      <c r="A106" s="26" t="s">
        <v>240</v>
      </c>
      <c r="B106" s="27" t="s">
        <v>241</v>
      </c>
      <c r="C106" s="20">
        <f t="shared" si="22"/>
        <v>22.2</v>
      </c>
      <c r="D106" s="20"/>
      <c r="E106" s="20">
        <v>0</v>
      </c>
      <c r="F106" s="20">
        <v>22.2</v>
      </c>
      <c r="G106" s="20"/>
      <c r="H106" s="20"/>
      <c r="I106" s="20"/>
      <c r="J106" s="20"/>
      <c r="K106" s="32" t="s">
        <v>242</v>
      </c>
    </row>
    <row r="107" spans="1:11" s="2" customFormat="1" ht="60" customHeight="1" x14ac:dyDescent="0.15">
      <c r="A107" s="26" t="s">
        <v>243</v>
      </c>
      <c r="B107" s="27" t="s">
        <v>244</v>
      </c>
      <c r="C107" s="20">
        <f t="shared" si="22"/>
        <v>2.5099999999999998</v>
      </c>
      <c r="D107" s="20"/>
      <c r="E107" s="20">
        <v>0</v>
      </c>
      <c r="F107" s="20">
        <v>2.5099999999999998</v>
      </c>
      <c r="G107" s="20"/>
      <c r="H107" s="20"/>
      <c r="I107" s="20"/>
      <c r="J107" s="20"/>
      <c r="K107" s="32" t="s">
        <v>245</v>
      </c>
    </row>
    <row r="108" spans="1:11" s="2" customFormat="1" ht="30" customHeight="1" x14ac:dyDescent="0.15">
      <c r="A108" s="26" t="s">
        <v>246</v>
      </c>
      <c r="B108" s="27" t="s">
        <v>247</v>
      </c>
      <c r="C108" s="20">
        <f t="shared" si="22"/>
        <v>2.63</v>
      </c>
      <c r="D108" s="20"/>
      <c r="E108" s="20">
        <v>0</v>
      </c>
      <c r="F108" s="20">
        <v>2.63</v>
      </c>
      <c r="G108" s="20"/>
      <c r="H108" s="20"/>
      <c r="I108" s="20"/>
      <c r="J108" s="20"/>
      <c r="K108" s="32" t="s">
        <v>248</v>
      </c>
    </row>
    <row r="109" spans="1:11" s="2" customFormat="1" ht="30" customHeight="1" x14ac:dyDescent="0.15">
      <c r="A109" s="26" t="s">
        <v>249</v>
      </c>
      <c r="B109" s="27" t="s">
        <v>250</v>
      </c>
      <c r="C109" s="20">
        <f t="shared" si="22"/>
        <v>3.5</v>
      </c>
      <c r="D109" s="20"/>
      <c r="E109" s="20">
        <v>0</v>
      </c>
      <c r="F109" s="20">
        <v>3.5</v>
      </c>
      <c r="G109" s="20"/>
      <c r="H109" s="20"/>
      <c r="I109" s="20"/>
      <c r="J109" s="20"/>
      <c r="K109" s="32" t="s">
        <v>251</v>
      </c>
    </row>
    <row r="110" spans="1:11" s="2" customFormat="1" ht="30" customHeight="1" x14ac:dyDescent="0.15">
      <c r="A110" s="26" t="s">
        <v>252</v>
      </c>
      <c r="B110" s="27" t="s">
        <v>253</v>
      </c>
      <c r="C110" s="20">
        <f t="shared" si="22"/>
        <v>5.38</v>
      </c>
      <c r="D110" s="20"/>
      <c r="E110" s="20">
        <v>0</v>
      </c>
      <c r="F110" s="20">
        <v>0.38</v>
      </c>
      <c r="G110" s="20"/>
      <c r="H110" s="20"/>
      <c r="I110" s="20">
        <v>5</v>
      </c>
      <c r="J110" s="20"/>
      <c r="K110" s="32" t="s">
        <v>254</v>
      </c>
    </row>
    <row r="111" spans="1:11" s="2" customFormat="1" ht="30" customHeight="1" x14ac:dyDescent="0.15">
      <c r="A111" s="24" t="s">
        <v>255</v>
      </c>
      <c r="B111" s="28" t="s">
        <v>256</v>
      </c>
      <c r="C111" s="23">
        <f t="shared" si="22"/>
        <v>4242.5200000000004</v>
      </c>
      <c r="D111" s="42"/>
      <c r="E111" s="23">
        <f t="shared" ref="E111:J111" si="25">SUM(E112,E117:E120)</f>
        <v>224</v>
      </c>
      <c r="F111" s="23">
        <f t="shared" si="25"/>
        <v>69.52</v>
      </c>
      <c r="G111" s="23">
        <f t="shared" si="25"/>
        <v>0</v>
      </c>
      <c r="H111" s="23">
        <f t="shared" si="25"/>
        <v>2660</v>
      </c>
      <c r="I111" s="23">
        <f t="shared" si="25"/>
        <v>1289</v>
      </c>
      <c r="J111" s="23">
        <f t="shared" si="25"/>
        <v>0</v>
      </c>
      <c r="K111" s="35"/>
    </row>
    <row r="112" spans="1:11" s="2" customFormat="1" ht="30" customHeight="1" x14ac:dyDescent="0.15">
      <c r="A112" s="26" t="s">
        <v>257</v>
      </c>
      <c r="B112" s="27" t="s">
        <v>258</v>
      </c>
      <c r="C112" s="20">
        <f t="shared" si="22"/>
        <v>154</v>
      </c>
      <c r="D112" s="20">
        <f t="shared" ref="D112:J112" si="26">SUM(D113:D116)</f>
        <v>0</v>
      </c>
      <c r="E112" s="20">
        <f t="shared" si="26"/>
        <v>32</v>
      </c>
      <c r="F112" s="20">
        <f t="shared" si="26"/>
        <v>0</v>
      </c>
      <c r="G112" s="20">
        <f t="shared" si="26"/>
        <v>0</v>
      </c>
      <c r="H112" s="20">
        <f t="shared" si="26"/>
        <v>0</v>
      </c>
      <c r="I112" s="20">
        <f t="shared" si="26"/>
        <v>122</v>
      </c>
      <c r="J112" s="20">
        <f t="shared" si="26"/>
        <v>0</v>
      </c>
    </row>
    <row r="113" spans="1:11" s="2" customFormat="1" ht="30" customHeight="1" x14ac:dyDescent="0.15">
      <c r="A113" s="24"/>
      <c r="B113" s="27" t="s">
        <v>15</v>
      </c>
      <c r="C113" s="20"/>
      <c r="D113" s="20"/>
      <c r="E113" s="20">
        <v>32</v>
      </c>
      <c r="F113" s="20"/>
      <c r="G113" s="20"/>
      <c r="H113" s="20"/>
      <c r="I113" s="20"/>
      <c r="J113" s="20"/>
      <c r="K113" s="36" t="s">
        <v>259</v>
      </c>
    </row>
    <row r="114" spans="1:11" s="2" customFormat="1" ht="30" customHeight="1" x14ac:dyDescent="0.15">
      <c r="A114" s="24"/>
      <c r="B114" s="27" t="s">
        <v>260</v>
      </c>
      <c r="C114" s="20"/>
      <c r="D114" s="20"/>
      <c r="E114" s="20"/>
      <c r="F114" s="20"/>
      <c r="G114" s="20"/>
      <c r="H114" s="20"/>
      <c r="I114" s="20">
        <v>3</v>
      </c>
      <c r="J114" s="20"/>
      <c r="K114" s="34" t="s">
        <v>261</v>
      </c>
    </row>
    <row r="115" spans="1:11" s="2" customFormat="1" ht="30" customHeight="1" x14ac:dyDescent="0.15">
      <c r="A115" s="24"/>
      <c r="B115" s="27" t="s">
        <v>262</v>
      </c>
      <c r="C115" s="20"/>
      <c r="D115" s="20"/>
      <c r="E115" s="20"/>
      <c r="F115" s="20"/>
      <c r="G115" s="20"/>
      <c r="H115" s="20"/>
      <c r="I115" s="20">
        <v>14</v>
      </c>
      <c r="J115" s="20"/>
      <c r="K115" s="34" t="s">
        <v>263</v>
      </c>
    </row>
    <row r="116" spans="1:11" s="2" customFormat="1" ht="30" customHeight="1" x14ac:dyDescent="0.15">
      <c r="A116" s="24"/>
      <c r="B116" s="27" t="s">
        <v>264</v>
      </c>
      <c r="C116" s="20"/>
      <c r="D116" s="20"/>
      <c r="E116" s="20"/>
      <c r="F116" s="20"/>
      <c r="G116" s="20"/>
      <c r="H116" s="20"/>
      <c r="I116" s="20">
        <v>105</v>
      </c>
      <c r="J116" s="20"/>
      <c r="K116" s="34" t="s">
        <v>265</v>
      </c>
    </row>
    <row r="117" spans="1:11" s="2" customFormat="1" ht="75" customHeight="1" x14ac:dyDescent="0.15">
      <c r="A117" s="26" t="s">
        <v>266</v>
      </c>
      <c r="B117" s="27" t="s">
        <v>267</v>
      </c>
      <c r="C117" s="20">
        <f>SUM(D117:J117)</f>
        <v>54.92</v>
      </c>
      <c r="D117" s="20"/>
      <c r="E117" s="20">
        <v>8</v>
      </c>
      <c r="F117" s="20">
        <v>19.920000000000002</v>
      </c>
      <c r="G117" s="20"/>
      <c r="H117" s="20"/>
      <c r="I117" s="20">
        <v>27</v>
      </c>
      <c r="J117" s="20"/>
      <c r="K117" s="32" t="s">
        <v>268</v>
      </c>
    </row>
    <row r="118" spans="1:11" s="2" customFormat="1" ht="72" customHeight="1" x14ac:dyDescent="0.15">
      <c r="A118" s="26" t="s">
        <v>269</v>
      </c>
      <c r="B118" s="27" t="s">
        <v>270</v>
      </c>
      <c r="C118" s="20">
        <f>SUM(D118:J118)</f>
        <v>132.24</v>
      </c>
      <c r="D118" s="20"/>
      <c r="E118" s="20">
        <v>72</v>
      </c>
      <c r="F118" s="20">
        <v>0.24</v>
      </c>
      <c r="G118" s="20"/>
      <c r="H118" s="20"/>
      <c r="I118" s="20">
        <v>60</v>
      </c>
      <c r="J118" s="20"/>
      <c r="K118" s="32" t="s">
        <v>271</v>
      </c>
    </row>
    <row r="119" spans="1:11" s="2" customFormat="1" ht="84" customHeight="1" x14ac:dyDescent="0.15">
      <c r="A119" s="26" t="s">
        <v>272</v>
      </c>
      <c r="B119" s="27" t="s">
        <v>273</v>
      </c>
      <c r="C119" s="20">
        <f>SUM(D119:J119)</f>
        <v>3004.89</v>
      </c>
      <c r="D119" s="20"/>
      <c r="E119" s="20">
        <v>72</v>
      </c>
      <c r="F119" s="20">
        <v>31.89</v>
      </c>
      <c r="G119" s="20"/>
      <c r="H119" s="20">
        <v>2660</v>
      </c>
      <c r="I119" s="20">
        <v>241</v>
      </c>
      <c r="J119" s="20"/>
      <c r="K119" s="32" t="s">
        <v>274</v>
      </c>
    </row>
    <row r="120" spans="1:11" s="2" customFormat="1" ht="78" customHeight="1" x14ac:dyDescent="0.15">
      <c r="A120" s="26" t="s">
        <v>275</v>
      </c>
      <c r="B120" s="27" t="s">
        <v>276</v>
      </c>
      <c r="C120" s="20">
        <f>SUM(D120:J120)</f>
        <v>896.47</v>
      </c>
      <c r="D120" s="20"/>
      <c r="E120" s="20">
        <v>40</v>
      </c>
      <c r="F120" s="20">
        <v>17.47</v>
      </c>
      <c r="G120" s="20"/>
      <c r="H120" s="20"/>
      <c r="I120" s="20">
        <v>839</v>
      </c>
      <c r="J120" s="20"/>
      <c r="K120" s="32" t="s">
        <v>277</v>
      </c>
    </row>
    <row r="121" spans="1:11" s="2" customFormat="1" ht="30" customHeight="1" x14ac:dyDescent="0.15">
      <c r="A121" s="38" t="s">
        <v>278</v>
      </c>
      <c r="B121" s="37" t="s">
        <v>279</v>
      </c>
      <c r="C121" s="23">
        <f>SUM(C123:C126)</f>
        <v>3968.7</v>
      </c>
      <c r="D121" s="23">
        <f>SUM(D124:D126)</f>
        <v>0</v>
      </c>
      <c r="E121" s="23">
        <f>SUM(E124:E126)</f>
        <v>0</v>
      </c>
      <c r="F121" s="23">
        <f>SUM(F123:F126)</f>
        <v>0.7</v>
      </c>
      <c r="G121" s="23">
        <f>SUM(G124:G126)</f>
        <v>0</v>
      </c>
      <c r="H121" s="23">
        <f>SUM(H124:H126)</f>
        <v>0</v>
      </c>
      <c r="I121" s="23">
        <f>SUM(I124:I126)</f>
        <v>0</v>
      </c>
      <c r="J121" s="23">
        <f>SUM(J123:J126)</f>
        <v>3968</v>
      </c>
      <c r="K121" s="32"/>
    </row>
    <row r="122" spans="1:11" s="2" customFormat="1" ht="30" customHeight="1" x14ac:dyDescent="0.15">
      <c r="A122" s="26" t="s">
        <v>349</v>
      </c>
      <c r="B122" s="63" t="s">
        <v>350</v>
      </c>
      <c r="C122" s="64">
        <f>SUM(D122:J122)</f>
        <v>0.26</v>
      </c>
      <c r="D122" s="64"/>
      <c r="E122" s="64"/>
      <c r="F122" s="64">
        <v>0.26</v>
      </c>
      <c r="G122" s="23"/>
      <c r="H122" s="61"/>
      <c r="I122" s="23"/>
      <c r="J122" s="62"/>
      <c r="K122" s="32"/>
    </row>
    <row r="123" spans="1:11" s="2" customFormat="1" ht="30" customHeight="1" x14ac:dyDescent="0.15">
      <c r="A123" s="26"/>
      <c r="B123" s="17" t="s">
        <v>351</v>
      </c>
      <c r="C123" s="20">
        <f>SUM(D123:J123)</f>
        <v>0.26</v>
      </c>
      <c r="D123" s="18"/>
      <c r="E123" s="19"/>
      <c r="F123" s="20">
        <v>0.26</v>
      </c>
      <c r="G123" s="19"/>
      <c r="H123" s="43"/>
      <c r="I123" s="19"/>
      <c r="J123" s="47"/>
      <c r="K123" s="32" t="s">
        <v>282</v>
      </c>
    </row>
    <row r="124" spans="1:11" s="2" customFormat="1" ht="30" customHeight="1" x14ac:dyDescent="0.15">
      <c r="A124" s="26" t="s">
        <v>280</v>
      </c>
      <c r="B124" s="27" t="s">
        <v>281</v>
      </c>
      <c r="C124" s="20">
        <f t="shared" ref="C124:C128" si="27">SUM(D124:J124)</f>
        <v>0.21</v>
      </c>
      <c r="D124" s="18"/>
      <c r="E124" s="19">
        <v>0</v>
      </c>
      <c r="F124" s="20">
        <v>0.21</v>
      </c>
      <c r="G124" s="19"/>
      <c r="H124" s="43"/>
      <c r="I124" s="19"/>
      <c r="J124" s="47"/>
      <c r="K124" s="32" t="s">
        <v>161</v>
      </c>
    </row>
    <row r="125" spans="1:11" s="2" customFormat="1" ht="30" customHeight="1" x14ac:dyDescent="0.15">
      <c r="A125" s="26" t="s">
        <v>283</v>
      </c>
      <c r="B125" s="27" t="s">
        <v>284</v>
      </c>
      <c r="C125" s="20">
        <f t="shared" si="27"/>
        <v>0.23</v>
      </c>
      <c r="D125" s="18"/>
      <c r="E125" s="19">
        <v>0</v>
      </c>
      <c r="F125" s="20">
        <v>0.23</v>
      </c>
      <c r="G125" s="19"/>
      <c r="H125" s="43"/>
      <c r="I125" s="19"/>
      <c r="J125" s="47"/>
      <c r="K125" s="32" t="s">
        <v>195</v>
      </c>
    </row>
    <row r="126" spans="1:11" s="2" customFormat="1" ht="30" customHeight="1" x14ac:dyDescent="0.15">
      <c r="A126" s="26" t="s">
        <v>285</v>
      </c>
      <c r="B126" s="39" t="s">
        <v>286</v>
      </c>
      <c r="C126" s="20">
        <f t="shared" si="27"/>
        <v>3968</v>
      </c>
      <c r="D126" s="18"/>
      <c r="E126" s="19">
        <v>0</v>
      </c>
      <c r="F126" s="27"/>
      <c r="G126" s="19"/>
      <c r="H126" s="44"/>
      <c r="I126" s="19"/>
      <c r="J126" s="20">
        <v>3968</v>
      </c>
      <c r="K126" s="32" t="s">
        <v>287</v>
      </c>
    </row>
    <row r="127" spans="1:11" s="2" customFormat="1" ht="30" customHeight="1" x14ac:dyDescent="0.15">
      <c r="A127" s="40" t="s">
        <v>288</v>
      </c>
      <c r="B127" s="28" t="s">
        <v>289</v>
      </c>
      <c r="C127" s="23">
        <f t="shared" si="27"/>
        <v>735.95</v>
      </c>
      <c r="D127" s="23">
        <f t="shared" ref="D127:J127" si="28">SUM(D128,D130:D138)</f>
        <v>0</v>
      </c>
      <c r="E127" s="23">
        <f t="shared" si="28"/>
        <v>616</v>
      </c>
      <c r="F127" s="23">
        <f t="shared" si="28"/>
        <v>4.95</v>
      </c>
      <c r="G127" s="23">
        <f t="shared" si="28"/>
        <v>0</v>
      </c>
      <c r="H127" s="23">
        <f t="shared" si="28"/>
        <v>0</v>
      </c>
      <c r="I127" s="23">
        <f t="shared" si="28"/>
        <v>115</v>
      </c>
      <c r="J127" s="20">
        <f t="shared" si="28"/>
        <v>0</v>
      </c>
      <c r="K127" s="35"/>
    </row>
    <row r="128" spans="1:11" s="2" customFormat="1" ht="30" customHeight="1" x14ac:dyDescent="0.15">
      <c r="A128" s="26" t="s">
        <v>290</v>
      </c>
      <c r="B128" s="27" t="s">
        <v>291</v>
      </c>
      <c r="C128" s="20">
        <f t="shared" si="27"/>
        <v>104</v>
      </c>
      <c r="D128" s="20"/>
      <c r="E128" s="20">
        <f>SUM(E129:E129)</f>
        <v>104</v>
      </c>
      <c r="F128" s="20"/>
      <c r="G128" s="20"/>
      <c r="H128" s="20"/>
      <c r="I128" s="20"/>
      <c r="J128" s="20"/>
      <c r="K128" s="36"/>
    </row>
    <row r="129" spans="1:11" s="2" customFormat="1" ht="30" customHeight="1" x14ac:dyDescent="0.15">
      <c r="A129" s="29"/>
      <c r="B129" s="27" t="s">
        <v>292</v>
      </c>
      <c r="C129" s="20">
        <f t="shared" ref="C129:C138" si="29">SUM(D129:J129)</f>
        <v>104</v>
      </c>
      <c r="D129" s="20"/>
      <c r="E129" s="20">
        <v>104</v>
      </c>
      <c r="F129" s="20"/>
      <c r="G129" s="20"/>
      <c r="H129" s="20"/>
      <c r="I129" s="20"/>
      <c r="J129" s="20"/>
      <c r="K129" s="36" t="s">
        <v>293</v>
      </c>
    </row>
    <row r="130" spans="1:11" s="2" customFormat="1" ht="42.95" customHeight="1" x14ac:dyDescent="0.15">
      <c r="A130" s="26" t="s">
        <v>294</v>
      </c>
      <c r="B130" s="27" t="s">
        <v>295</v>
      </c>
      <c r="C130" s="20">
        <f t="shared" si="29"/>
        <v>95.81</v>
      </c>
      <c r="D130" s="20"/>
      <c r="E130" s="20">
        <v>64</v>
      </c>
      <c r="F130" s="20">
        <v>1.81</v>
      </c>
      <c r="G130" s="20"/>
      <c r="H130" s="20"/>
      <c r="I130" s="20">
        <v>30</v>
      </c>
      <c r="J130" s="20"/>
      <c r="K130" s="32" t="s">
        <v>296</v>
      </c>
    </row>
    <row r="131" spans="1:11" s="2" customFormat="1" ht="30" customHeight="1" x14ac:dyDescent="0.15">
      <c r="A131" s="26" t="s">
        <v>297</v>
      </c>
      <c r="B131" s="27" t="s">
        <v>298</v>
      </c>
      <c r="C131" s="20">
        <f t="shared" si="29"/>
        <v>112</v>
      </c>
      <c r="D131" s="20"/>
      <c r="E131" s="20">
        <v>88</v>
      </c>
      <c r="F131" s="20"/>
      <c r="G131" s="20"/>
      <c r="H131" s="20"/>
      <c r="I131" s="20">
        <v>24</v>
      </c>
      <c r="J131" s="20"/>
      <c r="K131" s="32" t="s">
        <v>299</v>
      </c>
    </row>
    <row r="132" spans="1:11" s="2" customFormat="1" ht="30" customHeight="1" x14ac:dyDescent="0.15">
      <c r="A132" s="26" t="s">
        <v>300</v>
      </c>
      <c r="B132" s="27" t="s">
        <v>301</v>
      </c>
      <c r="C132" s="20">
        <f t="shared" si="29"/>
        <v>34</v>
      </c>
      <c r="D132" s="20"/>
      <c r="E132" s="20">
        <v>16</v>
      </c>
      <c r="F132" s="20"/>
      <c r="G132" s="20"/>
      <c r="H132" s="20"/>
      <c r="I132" s="20">
        <v>18</v>
      </c>
      <c r="J132" s="20"/>
      <c r="K132" s="32" t="s">
        <v>302</v>
      </c>
    </row>
    <row r="133" spans="1:11" s="2" customFormat="1" ht="30" customHeight="1" x14ac:dyDescent="0.15">
      <c r="A133" s="26" t="s">
        <v>303</v>
      </c>
      <c r="B133" s="27" t="s">
        <v>304</v>
      </c>
      <c r="C133" s="20">
        <f t="shared" si="29"/>
        <v>48</v>
      </c>
      <c r="D133" s="20"/>
      <c r="E133" s="20">
        <v>48</v>
      </c>
      <c r="F133" s="20"/>
      <c r="G133" s="20"/>
      <c r="H133" s="20"/>
      <c r="I133" s="20"/>
      <c r="J133" s="20"/>
      <c r="K133" s="32" t="s">
        <v>305</v>
      </c>
    </row>
    <row r="134" spans="1:11" s="2" customFormat="1" ht="30" customHeight="1" x14ac:dyDescent="0.15">
      <c r="A134" s="26" t="s">
        <v>306</v>
      </c>
      <c r="B134" s="27" t="s">
        <v>307</v>
      </c>
      <c r="C134" s="20">
        <f t="shared" si="29"/>
        <v>32</v>
      </c>
      <c r="D134" s="20"/>
      <c r="E134" s="20">
        <v>32</v>
      </c>
      <c r="F134" s="20"/>
      <c r="G134" s="20"/>
      <c r="H134" s="20"/>
      <c r="I134" s="20"/>
      <c r="J134" s="20"/>
      <c r="K134" s="32" t="s">
        <v>259</v>
      </c>
    </row>
    <row r="135" spans="1:11" s="2" customFormat="1" ht="51" customHeight="1" x14ac:dyDescent="0.15">
      <c r="A135" s="26" t="s">
        <v>308</v>
      </c>
      <c r="B135" s="27" t="s">
        <v>309</v>
      </c>
      <c r="C135" s="20">
        <f t="shared" si="29"/>
        <v>159.36000000000001</v>
      </c>
      <c r="D135" s="20"/>
      <c r="E135" s="20">
        <v>136</v>
      </c>
      <c r="F135" s="20">
        <v>2.36</v>
      </c>
      <c r="G135" s="20"/>
      <c r="H135" s="20"/>
      <c r="I135" s="20">
        <v>21</v>
      </c>
      <c r="J135" s="20"/>
      <c r="K135" s="32" t="s">
        <v>310</v>
      </c>
    </row>
    <row r="136" spans="1:11" s="2" customFormat="1" ht="30" customHeight="1" x14ac:dyDescent="0.15">
      <c r="A136" s="26" t="s">
        <v>311</v>
      </c>
      <c r="B136" s="27" t="s">
        <v>312</v>
      </c>
      <c r="C136" s="20">
        <f t="shared" si="29"/>
        <v>61</v>
      </c>
      <c r="D136" s="20"/>
      <c r="E136" s="20">
        <v>56</v>
      </c>
      <c r="F136" s="20"/>
      <c r="G136" s="20"/>
      <c r="H136" s="20"/>
      <c r="I136" s="20">
        <v>5</v>
      </c>
      <c r="J136" s="20"/>
      <c r="K136" s="32" t="s">
        <v>313</v>
      </c>
    </row>
    <row r="137" spans="1:11" s="2" customFormat="1" ht="50.1" customHeight="1" x14ac:dyDescent="0.15">
      <c r="A137" s="26" t="s">
        <v>314</v>
      </c>
      <c r="B137" s="27" t="s">
        <v>315</v>
      </c>
      <c r="C137" s="20">
        <f t="shared" si="29"/>
        <v>73.78</v>
      </c>
      <c r="D137" s="20"/>
      <c r="E137" s="20">
        <v>56</v>
      </c>
      <c r="F137" s="20">
        <v>0.78</v>
      </c>
      <c r="G137" s="20"/>
      <c r="H137" s="20"/>
      <c r="I137" s="20">
        <v>17</v>
      </c>
      <c r="J137" s="20"/>
      <c r="K137" s="32" t="s">
        <v>316</v>
      </c>
    </row>
    <row r="138" spans="1:11" s="2" customFormat="1" ht="30" customHeight="1" x14ac:dyDescent="0.15">
      <c r="A138" s="26" t="s">
        <v>317</v>
      </c>
      <c r="B138" s="27" t="s">
        <v>318</v>
      </c>
      <c r="C138" s="20">
        <f t="shared" si="29"/>
        <v>16</v>
      </c>
      <c r="D138" s="20"/>
      <c r="E138" s="20">
        <v>16</v>
      </c>
      <c r="F138" s="20"/>
      <c r="G138" s="20"/>
      <c r="H138" s="20"/>
      <c r="I138" s="20"/>
      <c r="J138" s="20"/>
      <c r="K138" s="36" t="s">
        <v>319</v>
      </c>
    </row>
    <row r="139" spans="1:11" s="5" customFormat="1" ht="30" customHeight="1" x14ac:dyDescent="0.15">
      <c r="A139" s="21" t="s">
        <v>320</v>
      </c>
      <c r="B139" s="22" t="s">
        <v>321</v>
      </c>
      <c r="C139" s="23">
        <f>SUM(C140:C146)</f>
        <v>6758.78</v>
      </c>
      <c r="D139" s="23">
        <f>SUM(D140:D146)</f>
        <v>2380</v>
      </c>
      <c r="E139" s="23">
        <f>SUM(E142:E146)</f>
        <v>0</v>
      </c>
      <c r="F139" s="23">
        <f>SUM(F140:F146)</f>
        <v>234.78</v>
      </c>
      <c r="G139" s="23">
        <f>SUM(G140:G146)</f>
        <v>1986</v>
      </c>
      <c r="H139" s="23">
        <f>SUM(H140:H146)</f>
        <v>0</v>
      </c>
      <c r="I139" s="23">
        <f>SUM(I140:I146)</f>
        <v>2158</v>
      </c>
      <c r="J139" s="23">
        <f>SUM(J140:J146)</f>
        <v>0</v>
      </c>
      <c r="K139" s="32"/>
    </row>
    <row r="140" spans="1:11" s="5" customFormat="1" ht="30" customHeight="1" x14ac:dyDescent="0.15">
      <c r="A140" s="16" t="s">
        <v>322</v>
      </c>
      <c r="B140" s="27" t="s">
        <v>323</v>
      </c>
      <c r="C140" s="20">
        <f t="shared" ref="C140:C146" si="30">SUM(D140:J140)</f>
        <v>9.61</v>
      </c>
      <c r="D140" s="20"/>
      <c r="E140" s="20"/>
      <c r="F140" s="20">
        <v>9.61</v>
      </c>
      <c r="G140" s="20"/>
      <c r="H140" s="20"/>
      <c r="I140" s="20"/>
      <c r="J140" s="20"/>
      <c r="K140" s="32" t="s">
        <v>324</v>
      </c>
    </row>
    <row r="141" spans="1:11" s="5" customFormat="1" ht="30" customHeight="1" x14ac:dyDescent="0.15">
      <c r="A141" s="16" t="s">
        <v>325</v>
      </c>
      <c r="B141" s="27" t="s">
        <v>326</v>
      </c>
      <c r="C141" s="20">
        <f t="shared" si="30"/>
        <v>33.4</v>
      </c>
      <c r="D141" s="20"/>
      <c r="E141" s="20"/>
      <c r="F141" s="20">
        <v>33.4</v>
      </c>
      <c r="G141" s="20"/>
      <c r="H141" s="20"/>
      <c r="I141" s="20"/>
      <c r="J141" s="20"/>
      <c r="K141" s="32" t="s">
        <v>327</v>
      </c>
    </row>
    <row r="142" spans="1:11" s="5" customFormat="1" ht="30" customHeight="1" x14ac:dyDescent="0.15">
      <c r="A142" s="16" t="s">
        <v>328</v>
      </c>
      <c r="B142" s="27" t="s">
        <v>329</v>
      </c>
      <c r="C142" s="20">
        <f t="shared" si="30"/>
        <v>2380</v>
      </c>
      <c r="D142" s="20">
        <v>2380</v>
      </c>
      <c r="E142" s="20"/>
      <c r="F142" s="20"/>
      <c r="G142" s="20"/>
      <c r="H142" s="20"/>
      <c r="I142" s="20"/>
      <c r="J142" s="20"/>
      <c r="K142" s="32" t="s">
        <v>330</v>
      </c>
    </row>
    <row r="143" spans="1:11" s="5" customFormat="1" ht="80.099999999999994" customHeight="1" x14ac:dyDescent="0.15">
      <c r="A143" s="16" t="s">
        <v>331</v>
      </c>
      <c r="B143" s="27" t="s">
        <v>332</v>
      </c>
      <c r="C143" s="20">
        <f t="shared" si="30"/>
        <v>2320.87</v>
      </c>
      <c r="D143" s="20"/>
      <c r="E143" s="20"/>
      <c r="F143" s="20">
        <v>182.87</v>
      </c>
      <c r="G143" s="20"/>
      <c r="H143" s="20"/>
      <c r="I143" s="20">
        <v>2138</v>
      </c>
      <c r="J143" s="20"/>
      <c r="K143" s="32" t="s">
        <v>333</v>
      </c>
    </row>
    <row r="144" spans="1:11" s="5" customFormat="1" ht="30" customHeight="1" x14ac:dyDescent="0.15">
      <c r="A144" s="16" t="s">
        <v>334</v>
      </c>
      <c r="B144" s="27" t="s">
        <v>335</v>
      </c>
      <c r="C144" s="20">
        <f t="shared" si="30"/>
        <v>1.53</v>
      </c>
      <c r="D144" s="20"/>
      <c r="E144" s="20"/>
      <c r="F144" s="20">
        <v>1.53</v>
      </c>
      <c r="G144" s="20"/>
      <c r="H144" s="20"/>
      <c r="I144" s="20"/>
      <c r="J144" s="20"/>
      <c r="K144" s="32" t="s">
        <v>336</v>
      </c>
    </row>
    <row r="145" spans="1:11" s="5" customFormat="1" ht="30" customHeight="1" x14ac:dyDescent="0.15">
      <c r="A145" s="16" t="s">
        <v>337</v>
      </c>
      <c r="B145" s="27" t="s">
        <v>338</v>
      </c>
      <c r="C145" s="20">
        <f t="shared" si="30"/>
        <v>7.37</v>
      </c>
      <c r="D145" s="20"/>
      <c r="E145" s="20"/>
      <c r="F145" s="20">
        <v>7.37</v>
      </c>
      <c r="G145" s="20"/>
      <c r="H145" s="20"/>
      <c r="I145" s="20"/>
      <c r="J145" s="20"/>
      <c r="K145" s="32" t="s">
        <v>339</v>
      </c>
    </row>
    <row r="146" spans="1:11" s="5" customFormat="1" ht="30" customHeight="1" x14ac:dyDescent="0.15">
      <c r="A146" s="16" t="s">
        <v>340</v>
      </c>
      <c r="B146" s="27" t="s">
        <v>341</v>
      </c>
      <c r="C146" s="20">
        <f t="shared" si="30"/>
        <v>2006</v>
      </c>
      <c r="D146" s="20"/>
      <c r="E146" s="20"/>
      <c r="F146" s="20"/>
      <c r="G146" s="20">
        <v>1986</v>
      </c>
      <c r="H146" s="20"/>
      <c r="I146" s="20">
        <v>20</v>
      </c>
      <c r="J146" s="20"/>
      <c r="K146" s="32" t="s">
        <v>342</v>
      </c>
    </row>
    <row r="149" spans="1:11" x14ac:dyDescent="0.15">
      <c r="E149" s="9"/>
    </row>
    <row r="150" spans="1:11" x14ac:dyDescent="0.15">
      <c r="E150" s="9"/>
    </row>
    <row r="151" spans="1:11" x14ac:dyDescent="0.15">
      <c r="E151" s="9"/>
    </row>
    <row r="152" spans="1:11" x14ac:dyDescent="0.15">
      <c r="E152" s="9"/>
    </row>
    <row r="153" spans="1:11" x14ac:dyDescent="0.15">
      <c r="E153" s="9"/>
    </row>
    <row r="154" spans="1:11" x14ac:dyDescent="0.15">
      <c r="E154" s="9"/>
    </row>
    <row r="155" spans="1:11" x14ac:dyDescent="0.15">
      <c r="E155" s="9"/>
    </row>
    <row r="156" spans="1:11" x14ac:dyDescent="0.15">
      <c r="E156" s="9"/>
    </row>
    <row r="157" spans="1:11" x14ac:dyDescent="0.15">
      <c r="E157" s="9"/>
    </row>
    <row r="158" spans="1:11" x14ac:dyDescent="0.15">
      <c r="E158" s="9"/>
    </row>
    <row r="159" spans="1:11" x14ac:dyDescent="0.15">
      <c r="E159" s="9"/>
    </row>
    <row r="160" spans="1:11" x14ac:dyDescent="0.15">
      <c r="E160" s="9"/>
    </row>
  </sheetData>
  <autoFilter ref="A6:K146"/>
  <mergeCells count="13">
    <mergeCell ref="B1:K1"/>
    <mergeCell ref="A2:K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honeticPr fontId="15" type="noConversion"/>
  <printOptions horizontalCentered="1"/>
  <pageMargins left="0.2" right="0.2" top="0.27500000000000002" bottom="0.35416666666666702" header="0.31" footer="0.118055555555556"/>
  <pageSetup paperSize="9" scale="62" fitToHeight="0" orientation="portrait" r:id="rId1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2025年第二批指标分配明细表</vt:lpstr>
      <vt:lpstr>'2025年第二批指标分配明细表'!Print_Area</vt:lpstr>
      <vt:lpstr>'2025年第二批指标分配明细表'!Print_Titles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国库处</dc:creator>
  <cp:lastModifiedBy>MyPC</cp:lastModifiedBy>
  <cp:revision>1</cp:revision>
  <cp:lastPrinted>2025-05-15T05:52:05Z</cp:lastPrinted>
  <dcterms:created xsi:type="dcterms:W3CDTF">2017-01-21T09:48:00Z</dcterms:created>
  <dcterms:modified xsi:type="dcterms:W3CDTF">2025-05-15T05:52:26Z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1A393400100043B8ACAB276AB1A6D0AF_13</vt:lpwstr>
  </property>
</Properties>
</file>